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30000" yWindow="300" windowWidth="22940" windowHeight="17840" tabRatio="500"/>
  </bookViews>
  <sheets>
    <sheet name="Summary" sheetId="1" r:id="rId1"/>
    <sheet name="PlugInDataMonthlybyChannel" sheetId="2" r:id="rId2"/>
    <sheet name="DataSet-FromMarketoReport" sheetId="3" r:id="rId3"/>
    <sheet name="Charts" sheetId="4" r:id="rId4"/>
  </sheets>
  <definedNames>
    <definedName name="_xlnm._FilterDatabase" localSheetId="2" hidden="1">'DataSet-FromMarketoReport'!$A$1:$R$1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5" i="2" l="1"/>
  <c r="P25" i="2"/>
  <c r="O25" i="2"/>
  <c r="N25" i="2"/>
  <c r="M25" i="2"/>
  <c r="L25" i="2"/>
  <c r="K25" i="2"/>
  <c r="J25" i="2"/>
  <c r="I25" i="2"/>
  <c r="H25" i="2"/>
  <c r="G25" i="2"/>
  <c r="F25" i="2"/>
  <c r="E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D84" i="2"/>
  <c r="E84" i="2"/>
  <c r="F84" i="2"/>
  <c r="G84" i="2"/>
  <c r="H84" i="2"/>
  <c r="I84" i="2"/>
  <c r="J84" i="2"/>
  <c r="K84" i="2"/>
  <c r="L84" i="2"/>
  <c r="M84" i="2"/>
  <c r="D85" i="2"/>
  <c r="E85" i="2"/>
  <c r="F85" i="2"/>
  <c r="G85" i="2"/>
  <c r="H85" i="2"/>
  <c r="I85" i="2"/>
  <c r="J85" i="2"/>
  <c r="K85" i="2"/>
  <c r="L85" i="2"/>
  <c r="M85" i="2"/>
  <c r="D86" i="2"/>
  <c r="E86" i="2"/>
  <c r="F86" i="2"/>
  <c r="G86" i="2"/>
  <c r="H86" i="2"/>
  <c r="I86" i="2"/>
  <c r="J86" i="2"/>
  <c r="K86" i="2"/>
  <c r="L86" i="2"/>
  <c r="M86" i="2"/>
  <c r="D87" i="2"/>
  <c r="E87" i="2"/>
  <c r="F87" i="2"/>
  <c r="G87" i="2"/>
  <c r="H87" i="2"/>
  <c r="I87" i="2"/>
  <c r="J87" i="2"/>
  <c r="K87" i="2"/>
  <c r="L87" i="2"/>
  <c r="M87" i="2"/>
  <c r="D88" i="2"/>
  <c r="E88" i="2"/>
  <c r="F88" i="2"/>
  <c r="G88" i="2"/>
  <c r="H88" i="2"/>
  <c r="I88" i="2"/>
  <c r="J88" i="2"/>
  <c r="K88" i="2"/>
  <c r="L88" i="2"/>
  <c r="M88" i="2"/>
  <c r="D89" i="2"/>
  <c r="E89" i="2"/>
  <c r="F89" i="2"/>
  <c r="G89" i="2"/>
  <c r="H89" i="2"/>
  <c r="I89" i="2"/>
  <c r="J89" i="2"/>
  <c r="K89" i="2"/>
  <c r="L89" i="2"/>
  <c r="M89" i="2"/>
  <c r="D90" i="2"/>
  <c r="E90" i="2"/>
  <c r="F90" i="2"/>
  <c r="G90" i="2"/>
  <c r="H90" i="2"/>
  <c r="I90" i="2"/>
  <c r="J90" i="2"/>
  <c r="K90" i="2"/>
  <c r="L90" i="2"/>
  <c r="M90" i="2"/>
  <c r="D91" i="2"/>
  <c r="E91" i="2"/>
  <c r="F91" i="2"/>
  <c r="G91" i="2"/>
  <c r="H91" i="2"/>
  <c r="I91" i="2"/>
  <c r="J91" i="2"/>
  <c r="K91" i="2"/>
  <c r="L91" i="2"/>
  <c r="M91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S38" i="2"/>
  <c r="S39" i="2"/>
  <c r="S40" i="2"/>
  <c r="S41" i="2"/>
  <c r="S42" i="2"/>
  <c r="S43" i="2"/>
  <c r="S44" i="2"/>
  <c r="C46" i="2"/>
  <c r="S46" i="2"/>
  <c r="C47" i="2"/>
  <c r="S47" i="2"/>
  <c r="C48" i="2"/>
  <c r="S48" i="2"/>
  <c r="C49" i="2"/>
  <c r="S49" i="2"/>
  <c r="C50" i="2"/>
  <c r="S50" i="2"/>
  <c r="C51" i="2"/>
  <c r="S51" i="2"/>
  <c r="C52" i="2"/>
  <c r="S52" i="2"/>
  <c r="C53" i="2"/>
  <c r="S53" i="2"/>
  <c r="S57" i="2"/>
  <c r="S58" i="2"/>
  <c r="S59" i="2"/>
  <c r="S60" i="2"/>
  <c r="S61" i="2"/>
  <c r="S62" i="2"/>
  <c r="S63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S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S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S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S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S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S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S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S72" i="2"/>
  <c r="S76" i="2"/>
  <c r="S77" i="2"/>
  <c r="S78" i="2"/>
  <c r="S79" i="2"/>
  <c r="S80" i="2"/>
  <c r="S81" i="2"/>
  <c r="S82" i="2"/>
  <c r="C84" i="2"/>
  <c r="N84" i="2"/>
  <c r="O84" i="2"/>
  <c r="P84" i="2"/>
  <c r="Q84" i="2"/>
  <c r="S84" i="2"/>
  <c r="C85" i="2"/>
  <c r="N85" i="2"/>
  <c r="O85" i="2"/>
  <c r="P85" i="2"/>
  <c r="Q85" i="2"/>
  <c r="S85" i="2"/>
  <c r="C86" i="2"/>
  <c r="N86" i="2"/>
  <c r="O86" i="2"/>
  <c r="P86" i="2"/>
  <c r="Q86" i="2"/>
  <c r="S86" i="2"/>
  <c r="C87" i="2"/>
  <c r="N87" i="2"/>
  <c r="O87" i="2"/>
  <c r="P87" i="2"/>
  <c r="Q87" i="2"/>
  <c r="S87" i="2"/>
  <c r="C88" i="2"/>
  <c r="N88" i="2"/>
  <c r="O88" i="2"/>
  <c r="P88" i="2"/>
  <c r="Q88" i="2"/>
  <c r="S88" i="2"/>
  <c r="C89" i="2"/>
  <c r="N89" i="2"/>
  <c r="O89" i="2"/>
  <c r="P89" i="2"/>
  <c r="Q89" i="2"/>
  <c r="S89" i="2"/>
  <c r="C90" i="2"/>
  <c r="N90" i="2"/>
  <c r="O90" i="2"/>
  <c r="P90" i="2"/>
  <c r="Q90" i="2"/>
  <c r="S90" i="2"/>
  <c r="C91" i="2"/>
  <c r="N91" i="2"/>
  <c r="O91" i="2"/>
  <c r="P91" i="2"/>
  <c r="Q91" i="2"/>
  <c r="S91" i="2"/>
  <c r="S95" i="2"/>
  <c r="S96" i="2"/>
  <c r="S97" i="2"/>
  <c r="S98" i="2"/>
  <c r="S99" i="2"/>
  <c r="S100" i="2"/>
  <c r="S101" i="2"/>
  <c r="C103" i="2"/>
  <c r="S103" i="2"/>
  <c r="C104" i="2"/>
  <c r="S104" i="2"/>
  <c r="C105" i="2"/>
  <c r="S105" i="2"/>
  <c r="C106" i="2"/>
  <c r="S106" i="2"/>
  <c r="C107" i="2"/>
  <c r="S107" i="2"/>
  <c r="C108" i="2"/>
  <c r="S108" i="2"/>
  <c r="C109" i="2"/>
  <c r="S109" i="2"/>
  <c r="C110" i="2"/>
  <c r="S110" i="2"/>
  <c r="S114" i="2"/>
  <c r="S115" i="2"/>
  <c r="S116" i="2"/>
  <c r="S117" i="2"/>
  <c r="S118" i="2"/>
  <c r="S119" i="2"/>
  <c r="S120" i="2"/>
  <c r="O122" i="2"/>
  <c r="P122" i="2"/>
  <c r="Q122" i="2"/>
  <c r="S122" i="2"/>
  <c r="O123" i="2"/>
  <c r="P123" i="2"/>
  <c r="Q123" i="2"/>
  <c r="S123" i="2"/>
  <c r="O124" i="2"/>
  <c r="P124" i="2"/>
  <c r="Q124" i="2"/>
  <c r="S124" i="2"/>
  <c r="O125" i="2"/>
  <c r="P125" i="2"/>
  <c r="Q125" i="2"/>
  <c r="S125" i="2"/>
  <c r="O126" i="2"/>
  <c r="P126" i="2"/>
  <c r="Q126" i="2"/>
  <c r="S126" i="2"/>
  <c r="O127" i="2"/>
  <c r="P127" i="2"/>
  <c r="Q127" i="2"/>
  <c r="S127" i="2"/>
  <c r="O128" i="2"/>
  <c r="P128" i="2"/>
  <c r="Q128" i="2"/>
  <c r="S128" i="2"/>
  <c r="O129" i="2"/>
  <c r="P129" i="2"/>
  <c r="Q129" i="2"/>
  <c r="S129" i="2"/>
  <c r="D25" i="2"/>
  <c r="D19" i="2"/>
  <c r="D34" i="2"/>
  <c r="E34" i="2"/>
  <c r="F34" i="2"/>
  <c r="G34" i="2"/>
  <c r="H34" i="2"/>
  <c r="I34" i="2"/>
  <c r="J34" i="2"/>
  <c r="K34" i="2"/>
  <c r="L34" i="2"/>
  <c r="M34" i="2"/>
  <c r="N34" i="2"/>
  <c r="O34" i="2"/>
  <c r="S34" i="2"/>
  <c r="Q34" i="2"/>
  <c r="P34" i="2"/>
  <c r="C25" i="2"/>
  <c r="C19" i="2"/>
  <c r="C34" i="2"/>
  <c r="D24" i="2"/>
  <c r="D23" i="2"/>
  <c r="D33" i="2"/>
  <c r="E33" i="2"/>
  <c r="F33" i="2"/>
  <c r="G33" i="2"/>
  <c r="H33" i="2"/>
  <c r="I33" i="2"/>
  <c r="J33" i="2"/>
  <c r="K33" i="2"/>
  <c r="L33" i="2"/>
  <c r="M33" i="2"/>
  <c r="N33" i="2"/>
  <c r="O33" i="2"/>
  <c r="S33" i="2"/>
  <c r="Q33" i="2"/>
  <c r="P33" i="2"/>
  <c r="C24" i="2"/>
  <c r="C23" i="2"/>
  <c r="C33" i="2"/>
  <c r="D20" i="2"/>
  <c r="D32" i="2"/>
  <c r="E32" i="2"/>
  <c r="F32" i="2"/>
  <c r="G32" i="2"/>
  <c r="H32" i="2"/>
  <c r="I32" i="2"/>
  <c r="J32" i="2"/>
  <c r="K32" i="2"/>
  <c r="L32" i="2"/>
  <c r="M32" i="2"/>
  <c r="N32" i="2"/>
  <c r="O32" i="2"/>
  <c r="S32" i="2"/>
  <c r="Q32" i="2"/>
  <c r="P32" i="2"/>
  <c r="C20" i="2"/>
  <c r="C32" i="2"/>
  <c r="D31" i="2"/>
  <c r="E31" i="2"/>
  <c r="F31" i="2"/>
  <c r="G31" i="2"/>
  <c r="H31" i="2"/>
  <c r="I31" i="2"/>
  <c r="J31" i="2"/>
  <c r="K31" i="2"/>
  <c r="L31" i="2"/>
  <c r="M31" i="2"/>
  <c r="N31" i="2"/>
  <c r="O31" i="2"/>
  <c r="S31" i="2"/>
  <c r="Q31" i="2"/>
  <c r="P31" i="2"/>
  <c r="C31" i="2"/>
  <c r="D22" i="2"/>
  <c r="D30" i="2"/>
  <c r="E30" i="2"/>
  <c r="F30" i="2"/>
  <c r="G30" i="2"/>
  <c r="H30" i="2"/>
  <c r="I30" i="2"/>
  <c r="J30" i="2"/>
  <c r="K30" i="2"/>
  <c r="L30" i="2"/>
  <c r="M30" i="2"/>
  <c r="N30" i="2"/>
  <c r="O30" i="2"/>
  <c r="S30" i="2"/>
  <c r="Q30" i="2"/>
  <c r="P30" i="2"/>
  <c r="C22" i="2"/>
  <c r="C30" i="2"/>
  <c r="D21" i="2"/>
  <c r="D29" i="2"/>
  <c r="E29" i="2"/>
  <c r="F29" i="2"/>
  <c r="G29" i="2"/>
  <c r="H29" i="2"/>
  <c r="I29" i="2"/>
  <c r="J29" i="2"/>
  <c r="K29" i="2"/>
  <c r="L29" i="2"/>
  <c r="M29" i="2"/>
  <c r="N29" i="2"/>
  <c r="O29" i="2"/>
  <c r="S29" i="2"/>
  <c r="Q29" i="2"/>
  <c r="P29" i="2"/>
  <c r="C21" i="2"/>
  <c r="C29" i="2"/>
  <c r="D27" i="2"/>
  <c r="D28" i="2"/>
  <c r="E27" i="2"/>
  <c r="E28" i="2"/>
  <c r="F27" i="2"/>
  <c r="F28" i="2"/>
  <c r="G27" i="2"/>
  <c r="G28" i="2"/>
  <c r="H27" i="2"/>
  <c r="H28" i="2"/>
  <c r="I27" i="2"/>
  <c r="I28" i="2"/>
  <c r="J27" i="2"/>
  <c r="J28" i="2"/>
  <c r="K27" i="2"/>
  <c r="K28" i="2"/>
  <c r="L27" i="2"/>
  <c r="L28" i="2"/>
  <c r="M27" i="2"/>
  <c r="M28" i="2"/>
  <c r="N27" i="2"/>
  <c r="N28" i="2"/>
  <c r="O27" i="2"/>
  <c r="O28" i="2"/>
  <c r="S28" i="2"/>
  <c r="Q27" i="2"/>
  <c r="Q28" i="2"/>
  <c r="P27" i="2"/>
  <c r="P28" i="2"/>
  <c r="C27" i="2"/>
  <c r="C28" i="2"/>
  <c r="S27" i="2"/>
  <c r="S25" i="2"/>
  <c r="S24" i="2"/>
  <c r="S23" i="2"/>
  <c r="S22" i="2"/>
  <c r="S21" i="2"/>
  <c r="S20" i="2"/>
  <c r="S19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<sst xmlns="http://schemas.openxmlformats.org/spreadsheetml/2006/main" count="301" uniqueCount="103">
  <si>
    <t>12 Month Avg</t>
  </si>
  <si>
    <t>Overall</t>
  </si>
  <si>
    <t>Webinars</t>
  </si>
  <si>
    <t>Nurturing</t>
  </si>
  <si>
    <t>Promo/Other</t>
  </si>
  <si>
    <t>Trade Shows</t>
  </si>
  <si>
    <t>Newsletter</t>
  </si>
  <si>
    <t>Total Sent</t>
  </si>
  <si>
    <t>Total Delivered</t>
  </si>
  <si>
    <t>Total Hard Bounce</t>
  </si>
  <si>
    <t>Total Soft Bounce</t>
  </si>
  <si>
    <t>Opened</t>
  </si>
  <si>
    <t>Clicked</t>
  </si>
  <si>
    <t>Unsubscribed</t>
  </si>
  <si>
    <t>12 Month Avg %</t>
  </si>
  <si>
    <t>Delivery %</t>
  </si>
  <si>
    <t>NOT Delivered %</t>
  </si>
  <si>
    <t>Hard bounce %</t>
  </si>
  <si>
    <t>Soft Bounce %</t>
  </si>
  <si>
    <t>Opened % of Delivered</t>
  </si>
  <si>
    <t>CTR % / Delivered</t>
  </si>
  <si>
    <t>CTR % / Opens</t>
  </si>
  <si>
    <t>Unsubscribed %</t>
  </si>
  <si>
    <t>Rolling 12 Mos</t>
  </si>
  <si>
    <t>Baseline Stats Oct 2011</t>
  </si>
  <si>
    <t>Promotions</t>
  </si>
  <si>
    <t>Deliver % Avg</t>
  </si>
  <si>
    <t>NOT Delivered % Avg</t>
  </si>
  <si>
    <t>HTML Open % Avg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</si>
  <si>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</si>
  <si>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</si>
  <si>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</si>
  <si>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</si>
  <si>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</si>
  <si>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</si>
  <si>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</si>
  <si>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</si>
  <si>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</si>
  <si>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</si>
  <si>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</si>
  <si>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</si>
  <si>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12 mos avg</t>
  </si>
  <si>
    <t>Promotions/Other</t>
  </si>
  <si>
    <t>Email Name</t>
  </si>
  <si>
    <t>Messages Sent</t>
  </si>
  <si>
    <t>Messages Delivered</t>
  </si>
  <si>
    <t>% Delivered</t>
  </si>
  <si>
    <t>Messages Hard Bounced</t>
  </si>
  <si>
    <t>Messages Soft Bounced</t>
  </si>
  <si>
    <t>Messages Pending</t>
  </si>
  <si>
    <t>Leads Sent</t>
  </si>
  <si>
    <t>Leads Delivered</t>
  </si>
  <si>
    <t>Leads Opened</t>
  </si>
  <si>
    <t>% Opened</t>
  </si>
  <si>
    <t>Leads Clicked Email</t>
  </si>
  <si>
    <t>% Clicked Email</t>
  </si>
  <si>
    <t>Clicked to Opened Ratio</t>
  </si>
  <si>
    <t>Leads Unsubscribed</t>
  </si>
  <si>
    <t>% Unsubscribed</t>
  </si>
  <si>
    <t>Example Email 1</t>
  </si>
  <si>
    <t>Example Email 2</t>
  </si>
  <si>
    <t>Example Email 3</t>
  </si>
  <si>
    <t>Example Email 4</t>
  </si>
  <si>
    <t>Example Email 5</t>
  </si>
  <si>
    <t>Example Email 6</t>
  </si>
  <si>
    <t>Example Email 7</t>
  </si>
  <si>
    <t>Example Email 8</t>
  </si>
  <si>
    <t>Example Email 9</t>
  </si>
  <si>
    <t>Example Email 10</t>
  </si>
  <si>
    <t>Example Email 11</t>
  </si>
  <si>
    <t>Example Email 12</t>
  </si>
  <si>
    <t>Example Email 13</t>
  </si>
  <si>
    <t>Example Email 14</t>
  </si>
  <si>
    <t>Example Email 15</t>
  </si>
  <si>
    <t>Example Email 16</t>
  </si>
  <si>
    <t>Example Email 17</t>
  </si>
  <si>
    <t>Example Email 18</t>
  </si>
  <si>
    <t>Example Email 19</t>
  </si>
  <si>
    <t>Example Email 20</t>
  </si>
  <si>
    <t>Example Email 21</t>
  </si>
  <si>
    <t>Example Email 22</t>
  </si>
  <si>
    <t>Example Email 23</t>
  </si>
  <si>
    <t>Example Email 24</t>
  </si>
  <si>
    <t>Example Email 25</t>
  </si>
  <si>
    <t>Example Email 26</t>
  </si>
  <si>
    <t>Example Email 27</t>
  </si>
  <si>
    <t>Example Email 28</t>
  </si>
  <si>
    <t>Example Email 29</t>
  </si>
  <si>
    <t>Example Email 30</t>
  </si>
  <si>
    <t>Example Email 31</t>
  </si>
  <si>
    <t>Example Email 32</t>
  </si>
  <si>
    <t>Example Email 33</t>
  </si>
  <si>
    <t>Example Email 34</t>
  </si>
  <si>
    <t>Example Email 35</t>
  </si>
  <si>
    <t>Example Email 36</t>
  </si>
  <si>
    <t>Example Email 37</t>
  </si>
  <si>
    <t>Example Email 38</t>
  </si>
  <si>
    <t>Example Email 39</t>
  </si>
  <si>
    <t>Example Email 40</t>
  </si>
  <si>
    <t>Example Email 41</t>
  </si>
  <si>
    <t>Example Email 42</t>
  </si>
  <si>
    <t>Example of Email Deliverability Report. This is a sample only. The data has been modified and does not reflect real campaigns at any firm.</t>
  </si>
  <si>
    <t>Courtesy of Josh Hill © 2012: jdavidhill.com. Feel free to modify or re-use with attribution. Thanks!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</si>
</sst>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\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"/>
    </font>
    <font>
      <b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1" fontId="0" fillId="0" borderId="0" xfId="0" applyNumberFormat="1"/>
    <xf numFmtId="0" fontId="3" fillId="0" borderId="0" xfId="0" applyFont="1" applyBorder="1" applyAlignment="1">
      <alignment horizontal="left"/>
    </xf>
    <xf numFmtId="10" fontId="0" fillId="0" borderId="0" xfId="1" applyNumberFormat="1" applyFont="1"/>
    <xf numFmtId="0" fontId="3" fillId="0" borderId="0" xfId="2" applyFont="1"/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0" fontId="5" fillId="0" borderId="1" xfId="2" applyFont="1" applyBorder="1"/>
    <xf numFmtId="0" fontId="5" fillId="0" borderId="1" xfId="2" applyFont="1" applyFill="1" applyBorder="1"/>
    <xf numFmtId="0" fontId="3" fillId="0" borderId="0" xfId="2" applyFont="1" applyAlignment="1">
      <alignment horizontal="right"/>
    </xf>
    <xf numFmtId="0" fontId="3" fillId="0" borderId="3" xfId="2" applyFont="1" applyBorder="1"/>
    <xf numFmtId="0" fontId="3" fillId="2" borderId="0" xfId="2" applyFont="1" applyFill="1"/>
    <xf numFmtId="10" fontId="3" fillId="2" borderId="0" xfId="3" applyNumberFormat="1" applyFont="1" applyFill="1" applyAlignment="1">
      <alignment horizontal="right"/>
    </xf>
    <xf numFmtId="164" fontId="3" fillId="0" borderId="0" xfId="2" applyNumberFormat="1" applyFont="1"/>
    <xf numFmtId="0" fontId="3" fillId="3" borderId="0" xfId="2" applyFont="1" applyFill="1"/>
    <xf numFmtId="10" fontId="3" fillId="3" borderId="0" xfId="3" applyNumberFormat="1" applyFont="1" applyFill="1" applyAlignment="1">
      <alignment horizontal="right"/>
    </xf>
    <xf numFmtId="10" fontId="3" fillId="3" borderId="0" xfId="3" applyNumberFormat="1" applyFont="1" applyFill="1"/>
    <xf numFmtId="10" fontId="3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/>
    <xf numFmtId="10" fontId="3" fillId="0" borderId="3" xfId="3" applyNumberFormat="1" applyFont="1" applyBorder="1" applyAlignment="1">
      <alignment horizontal="right"/>
    </xf>
    <xf numFmtId="10" fontId="3" fillId="0" borderId="3" xfId="3" applyNumberFormat="1" applyFont="1" applyBorder="1"/>
    <xf numFmtId="0" fontId="5" fillId="0" borderId="1" xfId="2" applyFont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5" fillId="4" borderId="0" xfId="3" applyNumberFormat="1" applyFont="1" applyFill="1" applyAlignment="1">
      <alignment horizontal="center"/>
    </xf>
    <xf numFmtId="10" fontId="5" fillId="4" borderId="0" xfId="3" applyNumberFormat="1" applyFont="1" applyFill="1" applyAlignment="1">
      <alignment horizontal="center"/>
    </xf>
    <xf numFmtId="0" fontId="5" fillId="4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Border="1"/>
    <xf numFmtId="10" fontId="5" fillId="0" borderId="1" xfId="3" applyNumberFormat="1" applyFont="1" applyBorder="1" applyAlignment="1">
      <alignment horizontal="center"/>
    </xf>
    <xf numFmtId="0" fontId="5" fillId="0" borderId="0" xfId="2" applyFont="1" applyBorder="1"/>
    <xf numFmtId="0" fontId="3" fillId="0" borderId="0" xfId="3" applyNumberFormat="1" applyFont="1" applyBorder="1" applyAlignment="1">
      <alignment horizontal="right"/>
    </xf>
    <xf numFmtId="2" fontId="3" fillId="0" borderId="0" xfId="2" applyNumberFormat="1" applyFont="1" applyBorder="1"/>
    <xf numFmtId="0" fontId="3" fillId="0" borderId="0" xfId="2" applyFont="1" applyBorder="1" applyAlignment="1">
      <alignment horizontal="left"/>
    </xf>
    <xf numFmtId="0" fontId="3" fillId="0" borderId="1" xfId="2" applyFont="1" applyBorder="1"/>
    <xf numFmtId="10" fontId="3" fillId="0" borderId="1" xfId="3" applyNumberFormat="1" applyFont="1" applyBorder="1" applyAlignment="1">
      <alignment horizontal="right"/>
    </xf>
    <xf numFmtId="10" fontId="3" fillId="0" borderId="1" xfId="3" applyNumberFormat="1" applyFont="1" applyBorder="1"/>
    <xf numFmtId="164" fontId="3" fillId="0" borderId="0" xfId="3" applyNumberFormat="1" applyFont="1"/>
    <xf numFmtId="10" fontId="3" fillId="0" borderId="0" xfId="3" applyNumberFormat="1" applyFont="1" applyBorder="1"/>
    <xf numFmtId="10" fontId="3" fillId="0" borderId="0" xfId="3" applyNumberFormat="1" applyFont="1"/>
    <xf numFmtId="10" fontId="3" fillId="0" borderId="0" xfId="3" applyNumberFormat="1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3" fillId="0" borderId="0" xfId="3" applyNumberFormat="1" applyFont="1" applyAlignment="1">
      <alignment horizontal="right"/>
    </xf>
    <xf numFmtId="0" fontId="3" fillId="0" borderId="0" xfId="2" applyNumberFormat="1" applyFont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0" xfId="2" applyNumberFormat="1" applyFont="1"/>
    <xf numFmtId="164" fontId="3" fillId="0" borderId="1" xfId="3" applyNumberFormat="1" applyFont="1" applyBorder="1"/>
    <xf numFmtId="164" fontId="3" fillId="0" borderId="1" xfId="2" applyNumberFormat="1" applyFont="1" applyBorder="1"/>
    <xf numFmtId="10" fontId="5" fillId="0" borderId="4" xfId="3" applyNumberFormat="1" applyFont="1" applyBorder="1" applyAlignment="1">
      <alignment horizontal="center"/>
    </xf>
    <xf numFmtId="0" fontId="5" fillId="0" borderId="0" xfId="2" applyNumberFormat="1" applyFont="1" applyAlignment="1">
      <alignment horizontal="center"/>
    </xf>
    <xf numFmtId="0" fontId="7" fillId="0" borderId="0" xfId="5" applyFont="1" applyAlignment="1" applyProtection="1">
      <alignment horizontal="center" wrapText="1"/>
      <protection locked="0"/>
    </xf>
    <xf numFmtId="0" fontId="6" fillId="0" borderId="0" xfId="5" applyAlignment="1" applyProtection="1">
      <alignment wrapText="1"/>
      <protection locked="0"/>
    </xf>
    <xf numFmtId="0" fontId="6" fillId="0" borderId="0" xfId="5" applyProtection="1">
      <protection locked="0"/>
    </xf>
    <xf numFmtId="165" fontId="6" fillId="0" borderId="0" xfId="5" applyNumberFormat="1" applyProtection="1">
      <protection locked="0"/>
    </xf>
    <xf numFmtId="0" fontId="4" fillId="0" borderId="0" xfId="2"/>
    <xf numFmtId="0" fontId="10" fillId="0" borderId="0" xfId="0" applyFont="1"/>
    <xf numFmtId="0" fontId="11" fillId="0" borderId="0" xfId="0" applyFont="1"/>
  </cellXfs>
  <cellStyles count="22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2"/>
    <cellStyle name="Normal 2 2" xfId="5"/>
    <cellStyle name="Normal 3" xfId="4"/>
    <cellStyle name="Percent" xfId="1" builtinId="5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NOT Delivered %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0.0284684000759158</c:v>
              </c:pt>
              <c:pt idx="1">
                <c:v>0.0310547244839993</c:v>
              </c:pt>
              <c:pt idx="2">
                <c:v>0.0339964618311692</c:v>
              </c:pt>
              <c:pt idx="3">
                <c:v>0.0278972974493096</c:v>
              </c:pt>
              <c:pt idx="4">
                <c:v>0.0257928674825635</c:v>
              </c:pt>
              <c:pt idx="5">
                <c:v>0.0314609228045587</c:v>
              </c:pt>
              <c:pt idx="6">
                <c:v>0.0299569297031226</c:v>
              </c:pt>
              <c:pt idx="7">
                <c:v>0.0347430943180191</c:v>
              </c:pt>
              <c:pt idx="8">
                <c:v>0.029553142246751</c:v>
              </c:pt>
              <c:pt idx="9">
                <c:v>0.0400197253622638</c:v>
              </c:pt>
              <c:pt idx="10">
                <c:v>0.0342641141324229</c:v>
              </c:pt>
            </c:numLit>
          </c:val>
          <c:smooth val="0"/>
        </c:ser>
        <c:ser>
          <c:idx val="2"/>
          <c:order val="1"/>
          <c:tx>
            <c:v>Hard bounce %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0.00572531157082305</c:v>
              </c:pt>
              <c:pt idx="1">
                <c:v>0.00946790380609733</c:v>
              </c:pt>
              <c:pt idx="2">
                <c:v>0.0133348910177242</c:v>
              </c:pt>
              <c:pt idx="3">
                <c:v>0.00644000112489102</c:v>
              </c:pt>
              <c:pt idx="4">
                <c:v>0.0062903013554415</c:v>
              </c:pt>
              <c:pt idx="5">
                <c:v>0.00645446833622247</c:v>
              </c:pt>
              <c:pt idx="6">
                <c:v>0.0071912013536379</c:v>
              </c:pt>
              <c:pt idx="7">
                <c:v>0.0140260483755546</c:v>
              </c:pt>
              <c:pt idx="8">
                <c:v>0.00798596098578295</c:v>
              </c:pt>
              <c:pt idx="9">
                <c:v>0.0177148926485092</c:v>
              </c:pt>
              <c:pt idx="10">
                <c:v>0.00914522619192781</c:v>
              </c:pt>
            </c:numLit>
          </c:val>
          <c:smooth val="0"/>
        </c:ser>
        <c:ser>
          <c:idx val="3"/>
          <c:order val="2"/>
          <c:tx>
            <c:v>Soft Bounce %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0.0361232365407731</c:v>
              </c:pt>
              <c:pt idx="1">
                <c:v>0.0366218519219845</c:v>
              </c:pt>
              <c:pt idx="2">
                <c:v>0.0364164357955873</c:v>
              </c:pt>
              <c:pt idx="3">
                <c:v>0.0362214910430552</c:v>
              </c:pt>
              <c:pt idx="4">
                <c:v>0.0348598499802606</c:v>
              </c:pt>
              <c:pt idx="5">
                <c:v>0.0411979493232029</c:v>
              </c:pt>
              <c:pt idx="6">
                <c:v>0.0401476695892939</c:v>
              </c:pt>
              <c:pt idx="7">
                <c:v>0.0395377128953771</c:v>
              </c:pt>
              <c:pt idx="8">
                <c:v>0.0387853200742643</c:v>
              </c:pt>
              <c:pt idx="9">
                <c:v>0.0393748577497914</c:v>
              </c:pt>
              <c:pt idx="10">
                <c:v>0.0397024753078893</c:v>
              </c:pt>
            </c:numLit>
          </c:val>
          <c:smooth val="0"/>
        </c:ser>
        <c:ser>
          <c:idx val="4"/>
          <c:order val="3"/>
          <c:tx>
            <c:v>Opened % of Delivered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0.0698053005144234</c:v>
              </c:pt>
              <c:pt idx="1">
                <c:v>0.0567520031268321</c:v>
              </c:pt>
              <c:pt idx="2">
                <c:v>0.0758625455676301</c:v>
              </c:pt>
              <c:pt idx="3">
                <c:v>0.075823762548095</c:v>
              </c:pt>
              <c:pt idx="4">
                <c:v>0.0789274618397947</c:v>
              </c:pt>
              <c:pt idx="5">
                <c:v>0.0543412033511043</c:v>
              </c:pt>
              <c:pt idx="6">
                <c:v>0.0521704658077304</c:v>
              </c:pt>
              <c:pt idx="7">
                <c:v>0.0553063720947474</c:v>
              </c:pt>
              <c:pt idx="8">
                <c:v>0.056739261472338</c:v>
              </c:pt>
              <c:pt idx="9">
                <c:v>0.0580274232425811</c:v>
              </c:pt>
              <c:pt idx="10">
                <c:v>0.0584848484848485</c:v>
              </c:pt>
            </c:numLit>
          </c:val>
          <c:smooth val="0"/>
        </c:ser>
        <c:ser>
          <c:idx val="5"/>
          <c:order val="4"/>
          <c:tx>
            <c:v>CTR % / Delivered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0.0141303640033861</c:v>
              </c:pt>
              <c:pt idx="1">
                <c:v>0.0119210474887629</c:v>
              </c:pt>
              <c:pt idx="2">
                <c:v>0.0124565919731864</c:v>
              </c:pt>
              <c:pt idx="3">
                <c:v>0.0142621575491075</c:v>
              </c:pt>
              <c:pt idx="4">
                <c:v>0.0102931244090234</c:v>
              </c:pt>
              <c:pt idx="5">
                <c:v>0.0104341203351104</c:v>
              </c:pt>
              <c:pt idx="6">
                <c:v>0.0105847373637265</c:v>
              </c:pt>
              <c:pt idx="7">
                <c:v>0.0117507506394336</c:v>
              </c:pt>
              <c:pt idx="8">
                <c:v>0.0101423067851246</c:v>
              </c:pt>
              <c:pt idx="9">
                <c:v>0.00970087327616865</c:v>
              </c:pt>
              <c:pt idx="10">
                <c:v>0.0110606060606061</c:v>
              </c:pt>
            </c:numLit>
          </c:val>
          <c:smooth val="0"/>
        </c:ser>
        <c:ser>
          <c:idx val="6"/>
          <c:order val="5"/>
          <c:tx>
            <c:v>CTR % / Opens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0.202425373134328</c:v>
              </c:pt>
              <c:pt idx="1">
                <c:v>0.210055096418733</c:v>
              </c:pt>
              <c:pt idx="2">
                <c:v>0.164199498975176</c:v>
              </c:pt>
              <c:pt idx="3">
                <c:v>0.188096146508966</c:v>
              </c:pt>
              <c:pt idx="4">
                <c:v>0.130412459353072</c:v>
              </c:pt>
              <c:pt idx="5">
                <c:v>0.192011212333567</c:v>
              </c:pt>
              <c:pt idx="6">
                <c:v>0.202887537993921</c:v>
              </c:pt>
              <c:pt idx="7">
                <c:v>0.212466487935657</c:v>
              </c:pt>
              <c:pt idx="8">
                <c:v>0.178752886836028</c:v>
              </c:pt>
              <c:pt idx="9">
                <c:v>0.167177391896493</c:v>
              </c:pt>
              <c:pt idx="10">
                <c:v>0.189119170984456</c:v>
              </c:pt>
            </c:numLit>
          </c:val>
          <c:smooth val="0"/>
        </c:ser>
        <c:ser>
          <c:idx val="7"/>
          <c:order val="6"/>
          <c:tx>
            <c:v>Unsubscribed %</c:v>
          </c:tx>
          <c:marker>
            <c:symbol val="none"/>
          </c:marker>
          <c:cat>
            <c:strLit>
              <c:ptCount val="11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</c:strLit>
          </c:cat>
          <c:val>
            <c:numLit>
              <c:formatCode>General</c:formatCode>
              <c:ptCount val="11"/>
              <c:pt idx="0">
                <c:v>0.00275194534067185</c:v>
              </c:pt>
              <c:pt idx="1">
                <c:v>0.00299185760272676</c:v>
              </c:pt>
              <c:pt idx="2">
                <c:v>0.0037718214893688</c:v>
              </c:pt>
              <c:pt idx="3">
                <c:v>0.00255912708456368</c:v>
              </c:pt>
              <c:pt idx="4">
                <c:v>0.00360573759705224</c:v>
              </c:pt>
              <c:pt idx="5">
                <c:v>0.002544904658282</c:v>
              </c:pt>
              <c:pt idx="6">
                <c:v>0.00238424857714198</c:v>
              </c:pt>
              <c:pt idx="7">
                <c:v>0.00261199370259052</c:v>
              </c:pt>
              <c:pt idx="8">
                <c:v>0.00249243368346092</c:v>
              </c:pt>
              <c:pt idx="9">
                <c:v>0.00267430392231242</c:v>
              </c:pt>
              <c:pt idx="10">
                <c:v>0.00234117790513352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157272"/>
        <c:axId val="2086348088"/>
      </c:lineChart>
      <c:catAx>
        <c:axId val="20861572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348088"/>
        <c:crosses val="autoZero"/>
        <c:auto val="1"/>
        <c:lblAlgn val="ctr"/>
        <c:lblOffset val="100"/>
        <c:noMultiLvlLbl val="0"/>
      </c:catAx>
      <c:valAx>
        <c:axId val="208634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6157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cat>
            <c:strLit>
              <c:ptCount val="12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  <c:pt idx="11">
                <c:v>_x0007_October</c:v>
              </c:pt>
            </c:strLit>
          </c:cat>
          <c:val>
            <c:numLit>
              <c:formatCode>General</c:formatCode>
              <c:ptCount val="12"/>
              <c:pt idx="0">
                <c:v>0.0141303640033861</c:v>
              </c:pt>
              <c:pt idx="1">
                <c:v>0.0119210474887629</c:v>
              </c:pt>
              <c:pt idx="2">
                <c:v>0.0124565919731864</c:v>
              </c:pt>
              <c:pt idx="3">
                <c:v>0.0142621575491075</c:v>
              </c:pt>
              <c:pt idx="4">
                <c:v>0.0102931244090234</c:v>
              </c:pt>
              <c:pt idx="5">
                <c:v>0.0104341203351104</c:v>
              </c:pt>
              <c:pt idx="6">
                <c:v>0.0105847373637265</c:v>
              </c:pt>
              <c:pt idx="7">
                <c:v>0.0117507506394336</c:v>
              </c:pt>
              <c:pt idx="8">
                <c:v>0.0101423067851246</c:v>
              </c:pt>
              <c:pt idx="9">
                <c:v>0.00970087327616865</c:v>
              </c:pt>
              <c:pt idx="10">
                <c:v>0.0110606060606061</c:v>
              </c:pt>
              <c:pt idx="11">
                <c:v>0.0119242283213001</c:v>
              </c:pt>
            </c:numLit>
          </c:val>
          <c:smooth val="0"/>
        </c:ser>
        <c:ser>
          <c:idx val="1"/>
          <c:order val="1"/>
          <c:tx>
            <c:v>Webinars</c:v>
          </c:tx>
          <c:cat>
            <c:strLit>
              <c:ptCount val="12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  <c:pt idx="11">
                <c:v>_x0007_October</c:v>
              </c:pt>
            </c:strLit>
          </c:cat>
          <c:val>
            <c:numLit>
              <c:formatCode>General</c:formatCode>
              <c:ptCount val="11"/>
              <c:pt idx="0">
                <c:v>0.0227703984819734</c:v>
              </c:pt>
              <c:pt idx="2">
                <c:v>0.0105225610843588</c:v>
              </c:pt>
              <c:pt idx="3">
                <c:v>0.0191650853889943</c:v>
              </c:pt>
              <c:pt idx="4">
                <c:v>0.010488769600226</c:v>
              </c:pt>
              <c:pt idx="8">
                <c:v>0.00866650314773935</c:v>
              </c:pt>
              <c:pt idx="9">
                <c:v>0.0091469900021272</c:v>
              </c:pt>
              <c:pt idx="10">
                <c:v>0.0182921827577721</c:v>
              </c:pt>
            </c:numLit>
          </c:val>
          <c:smooth val="0"/>
        </c:ser>
        <c:ser>
          <c:idx val="2"/>
          <c:order val="2"/>
          <c:tx>
            <c:v>Nurturing</c:v>
          </c:tx>
          <c:cat>
            <c:strLit>
              <c:ptCount val="12"/>
              <c:pt idx="0">
                <c:v>_x0008_November</c:v>
              </c:pt>
              <c:pt idx="1">
                <c:v>_x0008_December</c:v>
              </c:pt>
              <c:pt idx="2">
                <c:v>_x0007_January</c:v>
              </c:pt>
              <c:pt idx="3">
                <c:v>_x0008_February</c:v>
              </c:pt>
              <c:pt idx="4">
                <c:v>_x0005_March</c:v>
              </c:pt>
              <c:pt idx="5">
                <c:v>_x0005_April</c:v>
              </c:pt>
              <c:pt idx="6">
                <c:v>_x0003_May</c:v>
              </c:pt>
              <c:pt idx="7">
                <c:v>_x0004_June</c:v>
              </c:pt>
              <c:pt idx="8">
                <c:v>_x0004_July</c:v>
              </c:pt>
              <c:pt idx="9">
                <c:v>_x0006_August</c:v>
              </c:pt>
              <c:pt idx="10">
                <c:v>	September</c:v>
              </c:pt>
              <c:pt idx="11">
                <c:v>_x0007_October</c:v>
              </c:pt>
            </c:strLit>
          </c:cat>
          <c:val>
            <c:numLit>
              <c:formatCode>General</c:formatCode>
              <c:ptCount val="11"/>
              <c:pt idx="0">
                <c:v>0.0120320328218076</c:v>
              </c:pt>
              <c:pt idx="1">
                <c:v>0.0118645399544276</c:v>
              </c:pt>
              <c:pt idx="2">
                <c:v>0.0151408886505219</c:v>
              </c:pt>
              <c:pt idx="3">
                <c:v>0.0118638383499623</c:v>
              </c:pt>
              <c:pt idx="4">
                <c:v>0.00993242993759923</c:v>
              </c:pt>
              <c:pt idx="5">
                <c:v>0.010343906255964</c:v>
              </c:pt>
              <c:pt idx="6">
                <c:v>0.0105847373637265</c:v>
              </c:pt>
              <c:pt idx="7">
                <c:v>0.01171358397884</c:v>
              </c:pt>
              <c:pt idx="8">
                <c:v>0.010838540461313</c:v>
              </c:pt>
              <c:pt idx="9">
                <c:v>0.0101811206610351</c:v>
              </c:pt>
              <c:pt idx="10">
                <c:v>0.00784413878652997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157880"/>
        <c:axId val="2075171384"/>
      </c:lineChart>
      <c:catAx>
        <c:axId val="2075157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5171384"/>
        <c:crosses val="autoZero"/>
        <c:auto val="1"/>
        <c:lblAlgn val="ctr"/>
        <c:lblOffset val="100"/>
        <c:noMultiLvlLbl val="0"/>
      </c:catAx>
      <c:valAx>
        <c:axId val="2075171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5157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</xdr:row>
      <xdr:rowOff>38100</xdr:rowOff>
    </xdr:from>
    <xdr:to>
      <xdr:col>9</xdr:col>
      <xdr:colOff>542925</xdr:colOff>
      <xdr:row>19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514348</xdr:colOff>
      <xdr:row>1</xdr:row>
      <xdr:rowOff>0</xdr:rowOff>
    </xdr:from>
    <xdr:to>
      <xdr:col>21</xdr:col>
      <xdr:colOff>19049</xdr:colOff>
      <xdr:row>22</xdr:row>
      <xdr:rowOff>66676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19" sqref="B19"/>
    </sheetView>
  </sheetViews>
  <sheetFormatPr baseColWidth="10" defaultRowHeight="15" x14ac:dyDescent="0"/>
  <cols>
    <col min="1" max="1" width="18.6640625" bestFit="1" customWidth="1"/>
    <col min="2" max="2" width="7.5" bestFit="1" customWidth="1"/>
    <col min="3" max="3" width="8.5" bestFit="1" customWidth="1"/>
    <col min="4" max="4" width="8.6640625" bestFit="1" customWidth="1"/>
    <col min="5" max="5" width="11.5" bestFit="1" customWidth="1"/>
    <col min="6" max="6" width="11" bestFit="1" customWidth="1"/>
    <col min="7" max="7" width="9.6640625" bestFit="1" customWidth="1"/>
  </cols>
  <sheetData>
    <row r="1" spans="1:7" ht="18">
      <c r="A1" s="56" t="s">
        <v>101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 t="s">
        <v>7</v>
      </c>
      <c r="B3" s="3"/>
      <c r="C3" s="3"/>
      <c r="D3" s="3"/>
      <c r="E3" s="3"/>
      <c r="F3" s="3"/>
      <c r="G3" s="3"/>
    </row>
    <row r="4" spans="1:7">
      <c r="A4" s="2" t="s">
        <v>8</v>
      </c>
      <c r="B4" s="3"/>
      <c r="C4" s="3"/>
      <c r="D4" s="3"/>
      <c r="E4" s="3"/>
      <c r="F4" s="3"/>
      <c r="G4" s="3"/>
    </row>
    <row r="5" spans="1:7">
      <c r="A5" s="2" t="s">
        <v>9</v>
      </c>
      <c r="B5" s="3"/>
      <c r="C5" s="3"/>
      <c r="D5" s="3"/>
      <c r="E5" s="3"/>
      <c r="F5" s="3"/>
      <c r="G5" s="3"/>
    </row>
    <row r="6" spans="1:7">
      <c r="A6" s="2" t="s">
        <v>10</v>
      </c>
      <c r="B6" s="3"/>
      <c r="C6" s="3"/>
      <c r="D6" s="3"/>
      <c r="E6" s="3"/>
      <c r="F6" s="3"/>
      <c r="G6" s="3"/>
    </row>
    <row r="7" spans="1:7">
      <c r="A7" s="2" t="s">
        <v>11</v>
      </c>
      <c r="B7" s="3"/>
      <c r="C7" s="3"/>
      <c r="D7" s="3"/>
      <c r="E7" s="3"/>
      <c r="F7" s="3"/>
      <c r="G7" s="3"/>
    </row>
    <row r="8" spans="1:7">
      <c r="A8" s="4" t="s">
        <v>12</v>
      </c>
      <c r="B8" s="3"/>
      <c r="C8" s="3"/>
      <c r="D8" s="3"/>
      <c r="E8" s="3"/>
      <c r="F8" s="3"/>
      <c r="G8" s="3"/>
    </row>
    <row r="9" spans="1:7">
      <c r="A9" s="2" t="s">
        <v>13</v>
      </c>
      <c r="B9" s="3"/>
      <c r="C9" s="3"/>
      <c r="D9" s="3"/>
      <c r="E9" s="3"/>
      <c r="F9" s="3"/>
      <c r="G9" s="3"/>
    </row>
    <row r="11" spans="1:7">
      <c r="A11" s="1" t="s">
        <v>14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</row>
    <row r="12" spans="1:7">
      <c r="A12" s="2" t="s">
        <v>15</v>
      </c>
      <c r="B12" s="5"/>
      <c r="C12" s="5"/>
      <c r="D12" s="5"/>
      <c r="E12" s="5"/>
      <c r="F12" s="5"/>
      <c r="G12" s="5"/>
    </row>
    <row r="13" spans="1:7">
      <c r="A13" s="2" t="s">
        <v>16</v>
      </c>
      <c r="B13" s="5"/>
      <c r="C13" s="5"/>
      <c r="D13" s="5"/>
      <c r="E13" s="5"/>
      <c r="F13" s="5"/>
      <c r="G13" s="5"/>
    </row>
    <row r="14" spans="1:7">
      <c r="A14" s="2" t="s">
        <v>17</v>
      </c>
      <c r="B14" s="5"/>
      <c r="C14" s="5"/>
      <c r="D14" s="5"/>
      <c r="E14" s="5"/>
      <c r="F14" s="5"/>
      <c r="G14" s="5"/>
    </row>
    <row r="15" spans="1:7">
      <c r="A15" s="2" t="s">
        <v>18</v>
      </c>
      <c r="B15" s="5"/>
      <c r="C15" s="5"/>
      <c r="D15" s="5"/>
      <c r="E15" s="5"/>
      <c r="F15" s="5"/>
      <c r="G15" s="5"/>
    </row>
    <row r="16" spans="1:7">
      <c r="A16" s="2" t="s">
        <v>19</v>
      </c>
      <c r="B16" s="5"/>
      <c r="C16" s="5"/>
      <c r="D16" s="5"/>
      <c r="E16" s="5"/>
      <c r="F16" s="5"/>
      <c r="G16" s="5"/>
    </row>
    <row r="17" spans="1:7">
      <c r="A17" s="2" t="s">
        <v>20</v>
      </c>
      <c r="B17" s="5"/>
      <c r="C17" s="5"/>
      <c r="D17" s="5"/>
      <c r="E17" s="5"/>
      <c r="F17" s="5"/>
      <c r="G17" s="5"/>
    </row>
    <row r="18" spans="1:7">
      <c r="A18" s="2" t="s">
        <v>21</v>
      </c>
      <c r="B18" s="5"/>
      <c r="C18" s="5"/>
      <c r="D18" s="5"/>
      <c r="E18" s="5"/>
      <c r="F18" s="5"/>
      <c r="G18" s="5"/>
    </row>
    <row r="19" spans="1:7">
      <c r="A19" s="2" t="s">
        <v>22</v>
      </c>
      <c r="B19" s="5"/>
      <c r="C19" s="5"/>
      <c r="D19" s="5"/>
      <c r="E19" s="5"/>
      <c r="F19" s="5"/>
      <c r="G19" s="5"/>
    </row>
    <row r="22" spans="1:7">
      <c r="A22" s="57" t="s">
        <v>102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S129"/>
  <sheetViews>
    <sheetView zoomScale="90" zoomScaleNormal="90" zoomScalePageLayoutView="90" workbookViewId="0">
      <selection activeCell="G87" sqref="G87"/>
    </sheetView>
  </sheetViews>
  <sheetFormatPr baseColWidth="10" defaultColWidth="8.83203125" defaultRowHeight="12" x14ac:dyDescent="0"/>
  <cols>
    <col min="1" max="1" width="2.5" style="6" customWidth="1"/>
    <col min="2" max="2" width="22.83203125" style="6" bestFit="1" customWidth="1"/>
    <col min="3" max="3" width="13.5" style="6" customWidth="1"/>
    <col min="4" max="4" width="10.1640625" style="6" bestFit="1" customWidth="1"/>
    <col min="5" max="5" width="9.5" style="6" bestFit="1" customWidth="1"/>
    <col min="6" max="6" width="11.33203125" style="6" bestFit="1" customWidth="1"/>
    <col min="7" max="7" width="12.1640625" style="6" bestFit="1" customWidth="1"/>
    <col min="8" max="8" width="11" style="6" bestFit="1" customWidth="1"/>
    <col min="9" max="17" width="11.33203125" style="6" customWidth="1"/>
    <col min="18" max="18" width="2.33203125" style="6" customWidth="1"/>
    <col min="19" max="19" width="12.33203125" style="6" bestFit="1" customWidth="1"/>
    <col min="20" max="16384" width="8.83203125" style="6"/>
  </cols>
  <sheetData>
    <row r="1" spans="2:9" ht="13" thickBot="1">
      <c r="B1" s="6" t="s">
        <v>23</v>
      </c>
      <c r="C1" s="50">
        <v>2012</v>
      </c>
    </row>
    <row r="2" spans="2:9" ht="13" thickBot="1">
      <c r="B2" s="7" t="s">
        <v>24</v>
      </c>
      <c r="C2" s="8" t="s">
        <v>1</v>
      </c>
      <c r="D2" s="8" t="s">
        <v>2</v>
      </c>
      <c r="E2" s="9" t="s">
        <v>3</v>
      </c>
      <c r="F2" s="9" t="s">
        <v>25</v>
      </c>
      <c r="G2" s="9" t="s">
        <v>5</v>
      </c>
      <c r="H2" s="10" t="s">
        <v>6</v>
      </c>
    </row>
    <row r="3" spans="2:9">
      <c r="B3" s="6" t="s">
        <v>7</v>
      </c>
      <c r="C3" s="11">
        <v>470856</v>
      </c>
      <c r="D3" s="6">
        <v>142625</v>
      </c>
      <c r="E3" s="6">
        <v>77323</v>
      </c>
      <c r="F3" s="6">
        <v>249</v>
      </c>
      <c r="G3" s="6">
        <v>1152</v>
      </c>
      <c r="H3" s="6">
        <v>19179</v>
      </c>
    </row>
    <row r="4" spans="2:9">
      <c r="B4" s="6" t="s">
        <v>8</v>
      </c>
      <c r="C4" s="11">
        <v>455927</v>
      </c>
      <c r="D4" s="6">
        <v>137765</v>
      </c>
      <c r="E4" s="6">
        <v>74850</v>
      </c>
      <c r="F4" s="6">
        <v>240</v>
      </c>
      <c r="G4" s="6">
        <v>940</v>
      </c>
      <c r="H4" s="6">
        <v>18631</v>
      </c>
    </row>
    <row r="5" spans="2:9">
      <c r="B5" s="6" t="s">
        <v>9</v>
      </c>
      <c r="C5" s="11">
        <v>4625</v>
      </c>
      <c r="D5" s="6">
        <v>2085</v>
      </c>
      <c r="E5" s="6">
        <v>505</v>
      </c>
      <c r="F5" s="6">
        <v>8</v>
      </c>
      <c r="G5" s="6">
        <v>274</v>
      </c>
      <c r="H5" s="6">
        <v>257</v>
      </c>
    </row>
    <row r="6" spans="2:9">
      <c r="B6" s="6" t="s">
        <v>10</v>
      </c>
      <c r="C6" s="11">
        <v>17888</v>
      </c>
      <c r="D6" s="6">
        <v>4982</v>
      </c>
      <c r="E6" s="6">
        <v>3351</v>
      </c>
      <c r="F6" s="6">
        <v>4</v>
      </c>
      <c r="G6" s="6">
        <v>40</v>
      </c>
      <c r="H6" s="6">
        <v>605</v>
      </c>
    </row>
    <row r="7" spans="2:9" ht="13" thickBot="1">
      <c r="B7" s="12"/>
      <c r="C7" s="12"/>
      <c r="D7" s="12"/>
      <c r="E7" s="12"/>
      <c r="F7" s="12"/>
      <c r="G7" s="12"/>
      <c r="H7" s="12"/>
    </row>
    <row r="8" spans="2:9">
      <c r="B8" s="13" t="s">
        <v>26</v>
      </c>
      <c r="C8" s="14">
        <f t="shared" ref="C8:H8" si="0">C4/C3</f>
        <v>0.96829391576193147</v>
      </c>
      <c r="D8" s="14">
        <f t="shared" si="0"/>
        <v>0.96592462751971953</v>
      </c>
      <c r="E8" s="14">
        <f t="shared" si="0"/>
        <v>0.96801727817079009</v>
      </c>
      <c r="F8" s="14">
        <f t="shared" si="0"/>
        <v>0.96385542168674698</v>
      </c>
      <c r="G8" s="14">
        <f t="shared" si="0"/>
        <v>0.81597222222222221</v>
      </c>
      <c r="H8" s="14">
        <f t="shared" si="0"/>
        <v>0.97142708170394698</v>
      </c>
      <c r="I8" s="15"/>
    </row>
    <row r="9" spans="2:9">
      <c r="B9" s="13" t="s">
        <v>27</v>
      </c>
      <c r="C9" s="14">
        <f t="shared" ref="C9:H9" si="1">(C3-C4)/C3</f>
        <v>3.170608423806854E-2</v>
      </c>
      <c r="D9" s="14">
        <f t="shared" si="1"/>
        <v>3.4075372480280454E-2</v>
      </c>
      <c r="E9" s="14">
        <f t="shared" si="1"/>
        <v>3.1982721829209936E-2</v>
      </c>
      <c r="F9" s="14">
        <f t="shared" si="1"/>
        <v>3.614457831325301E-2</v>
      </c>
      <c r="G9" s="14">
        <f t="shared" si="1"/>
        <v>0.18402777777777779</v>
      </c>
      <c r="H9" s="14">
        <f t="shared" si="1"/>
        <v>2.8572918296052973E-2</v>
      </c>
      <c r="I9" s="15"/>
    </row>
    <row r="10" spans="2:9">
      <c r="B10" s="13" t="s">
        <v>17</v>
      </c>
      <c r="C10" s="14">
        <f t="shared" ref="C10:H10" si="2">C5/C3</f>
        <v>9.8225359770290708E-3</v>
      </c>
      <c r="D10" s="14">
        <f t="shared" si="2"/>
        <v>1.4618755477651183E-2</v>
      </c>
      <c r="E10" s="14">
        <f t="shared" si="2"/>
        <v>6.5310450965430722E-3</v>
      </c>
      <c r="F10" s="14">
        <f t="shared" si="2"/>
        <v>3.2128514056224897E-2</v>
      </c>
      <c r="G10" s="14">
        <f t="shared" si="2"/>
        <v>0.23784722222222221</v>
      </c>
      <c r="H10" s="14">
        <f t="shared" si="2"/>
        <v>1.3400072996506595E-2</v>
      </c>
      <c r="I10" s="15"/>
    </row>
    <row r="11" spans="2:9">
      <c r="B11" s="13" t="s">
        <v>18</v>
      </c>
      <c r="C11" s="14">
        <f t="shared" ref="C11:H11" si="3">C6/C3</f>
        <v>3.7990383471804542E-2</v>
      </c>
      <c r="D11" s="14">
        <f t="shared" si="3"/>
        <v>3.4930762489044698E-2</v>
      </c>
      <c r="E11" s="14">
        <f t="shared" si="3"/>
        <v>4.3337687363397694E-2</v>
      </c>
      <c r="F11" s="14">
        <f t="shared" si="3"/>
        <v>1.6064257028112448E-2</v>
      </c>
      <c r="G11" s="14">
        <f t="shared" si="3"/>
        <v>3.4722222222222224E-2</v>
      </c>
      <c r="H11" s="14">
        <f t="shared" si="3"/>
        <v>3.1544918921737317E-2</v>
      </c>
      <c r="I11" s="15"/>
    </row>
    <row r="12" spans="2:9">
      <c r="B12" s="16" t="s">
        <v>28</v>
      </c>
      <c r="C12" s="17">
        <v>9.6000000000000002E-2</v>
      </c>
      <c r="D12" s="17">
        <v>8.7999999999999995E-2</v>
      </c>
      <c r="E12" s="18">
        <v>4.2999999999999997E-2</v>
      </c>
      <c r="F12" s="18">
        <v>0.28999999999999998</v>
      </c>
      <c r="G12" s="18">
        <v>0.218</v>
      </c>
      <c r="H12" s="18">
        <v>9.7000000000000003E-2</v>
      </c>
      <c r="I12" s="15"/>
    </row>
    <row r="13" spans="2:9">
      <c r="B13" s="16" t="s">
        <v>20</v>
      </c>
      <c r="C13" s="17">
        <v>1.7000000000000001E-2</v>
      </c>
      <c r="D13" s="17">
        <v>1.2999999999999999E-2</v>
      </c>
      <c r="E13" s="18">
        <v>8.9999999999999993E-3</v>
      </c>
      <c r="F13" s="18">
        <v>3.7999999999999999E-2</v>
      </c>
      <c r="G13" s="18">
        <v>2.7E-2</v>
      </c>
      <c r="H13" s="18">
        <v>1.0999999999999999E-2</v>
      </c>
      <c r="I13" s="15"/>
    </row>
    <row r="14" spans="2:9">
      <c r="B14" s="16" t="s">
        <v>21</v>
      </c>
      <c r="C14" s="18">
        <v>0.17299999999999999</v>
      </c>
      <c r="D14" s="18">
        <v>0.14399999999999999</v>
      </c>
      <c r="E14" s="18">
        <v>0.20699999999999999</v>
      </c>
      <c r="F14" s="18">
        <v>0.13</v>
      </c>
      <c r="G14" s="18">
        <v>0.123</v>
      </c>
      <c r="H14" s="18">
        <v>0.115</v>
      </c>
    </row>
    <row r="15" spans="2:9">
      <c r="B15" s="16" t="s">
        <v>13</v>
      </c>
      <c r="C15" s="19">
        <v>4.0000000000000001E-3</v>
      </c>
      <c r="D15" s="20">
        <v>3.0000000000000001E-3</v>
      </c>
      <c r="E15" s="20">
        <v>2E-3</v>
      </c>
      <c r="F15" s="20">
        <v>4.0000000000000001E-3</v>
      </c>
      <c r="G15" s="20">
        <v>4.0000000000000001E-3</v>
      </c>
      <c r="H15" s="20">
        <v>7.0000000000000001E-3</v>
      </c>
    </row>
    <row r="16" spans="2:9" s="12" customFormat="1" ht="13" thickBot="1">
      <c r="C16" s="21"/>
      <c r="D16" s="22"/>
      <c r="E16" s="22"/>
      <c r="F16" s="22"/>
      <c r="G16" s="22"/>
      <c r="H16" s="22"/>
    </row>
    <row r="17" spans="2:19" s="29" customFormat="1">
      <c r="B17" s="23" t="s">
        <v>1</v>
      </c>
      <c r="C17" s="24">
        <v>2012</v>
      </c>
      <c r="D17" s="24"/>
      <c r="E17" s="25">
        <v>2013</v>
      </c>
      <c r="F17" s="26"/>
      <c r="G17" s="26"/>
      <c r="H17" s="26"/>
      <c r="I17" s="27"/>
      <c r="J17" s="27"/>
      <c r="K17" s="27"/>
      <c r="L17" s="27"/>
      <c r="M17" s="27"/>
      <c r="N17" s="27"/>
      <c r="O17" s="27"/>
      <c r="P17" s="27"/>
      <c r="Q17" s="28">
        <v>2014</v>
      </c>
    </row>
    <row r="18" spans="2:19" s="29" customFormat="1">
      <c r="B18" s="23"/>
      <c r="C18" s="30" t="s">
        <v>29</v>
      </c>
      <c r="D18" s="30" t="s">
        <v>30</v>
      </c>
      <c r="E18" s="30" t="s">
        <v>31</v>
      </c>
      <c r="F18" s="30" t="s">
        <v>32</v>
      </c>
      <c r="G18" s="30" t="s">
        <v>33</v>
      </c>
      <c r="H18" s="30" t="s">
        <v>34</v>
      </c>
      <c r="I18" s="30" t="s">
        <v>35</v>
      </c>
      <c r="J18" s="30" t="s">
        <v>36</v>
      </c>
      <c r="K18" s="30" t="s">
        <v>37</v>
      </c>
      <c r="L18" s="30" t="s">
        <v>38</v>
      </c>
      <c r="M18" s="30" t="s">
        <v>39</v>
      </c>
      <c r="N18" s="30" t="s">
        <v>40</v>
      </c>
      <c r="O18" s="30" t="s">
        <v>29</v>
      </c>
      <c r="P18" s="30" t="s">
        <v>30</v>
      </c>
      <c r="Q18" s="30" t="s">
        <v>31</v>
      </c>
      <c r="S18" s="31" t="s">
        <v>41</v>
      </c>
    </row>
    <row r="19" spans="2:19" s="29" customFormat="1">
      <c r="B19" s="6" t="s">
        <v>7</v>
      </c>
      <c r="C19" s="32">
        <f t="shared" ref="C19:D25" si="4">SUM(C38,C57,C76,C95,C114)</f>
        <v>50793</v>
      </c>
      <c r="D19" s="32">
        <f t="shared" si="4"/>
        <v>80570</v>
      </c>
      <c r="E19" s="32">
        <f t="shared" ref="E19:Q19" si="5">SUM(E38,E57,E76,E95,E114)</f>
        <v>79335</v>
      </c>
      <c r="F19" s="32">
        <f t="shared" si="5"/>
        <v>79335</v>
      </c>
      <c r="G19" s="32">
        <f t="shared" si="5"/>
        <v>79335</v>
      </c>
      <c r="H19" s="32">
        <f t="shared" si="5"/>
        <v>79335</v>
      </c>
      <c r="I19" s="32">
        <f t="shared" si="5"/>
        <v>79335</v>
      </c>
      <c r="J19" s="32">
        <f t="shared" si="5"/>
        <v>79335</v>
      </c>
      <c r="K19" s="32">
        <f t="shared" si="5"/>
        <v>79335</v>
      </c>
      <c r="L19" s="32">
        <f t="shared" si="5"/>
        <v>79335</v>
      </c>
      <c r="M19" s="32">
        <f t="shared" si="5"/>
        <v>79335</v>
      </c>
      <c r="N19" s="32">
        <f t="shared" si="5"/>
        <v>79335</v>
      </c>
      <c r="O19" s="32">
        <f t="shared" si="5"/>
        <v>79191</v>
      </c>
      <c r="P19" s="32">
        <f t="shared" si="5"/>
        <v>79335</v>
      </c>
      <c r="Q19" s="32">
        <f t="shared" si="5"/>
        <v>79335</v>
      </c>
      <c r="S19" s="33">
        <f>AVERAGE(D19:O19)</f>
        <v>79425.916666666672</v>
      </c>
    </row>
    <row r="20" spans="2:19" s="29" customFormat="1">
      <c r="B20" s="6" t="s">
        <v>8</v>
      </c>
      <c r="C20" s="32">
        <f t="shared" si="4"/>
        <v>49345</v>
      </c>
      <c r="D20" s="32">
        <f t="shared" si="4"/>
        <v>77932</v>
      </c>
      <c r="E20" s="32">
        <f t="shared" ref="E20:Q20" si="6">SUM(E39,E58,E77,E96,E115)</f>
        <v>76717</v>
      </c>
      <c r="F20" s="32">
        <f t="shared" si="6"/>
        <v>76717</v>
      </c>
      <c r="G20" s="32">
        <f t="shared" si="6"/>
        <v>76717</v>
      </c>
      <c r="H20" s="32">
        <f t="shared" si="6"/>
        <v>76717</v>
      </c>
      <c r="I20" s="32">
        <f t="shared" si="6"/>
        <v>76717</v>
      </c>
      <c r="J20" s="32">
        <f t="shared" si="6"/>
        <v>76717</v>
      </c>
      <c r="K20" s="32">
        <f t="shared" si="6"/>
        <v>76717</v>
      </c>
      <c r="L20" s="32">
        <f t="shared" si="6"/>
        <v>76717</v>
      </c>
      <c r="M20" s="32">
        <f t="shared" si="6"/>
        <v>76717</v>
      </c>
      <c r="N20" s="32">
        <f t="shared" si="6"/>
        <v>76717</v>
      </c>
      <c r="O20" s="32">
        <f t="shared" si="6"/>
        <v>76604</v>
      </c>
      <c r="P20" s="32">
        <f t="shared" si="6"/>
        <v>76717</v>
      </c>
      <c r="Q20" s="32">
        <f t="shared" si="6"/>
        <v>76717</v>
      </c>
      <c r="S20" s="33">
        <f t="shared" ref="S20:S25" si="7">AVERAGE(D20:O20)</f>
        <v>76808.833333333328</v>
      </c>
    </row>
    <row r="21" spans="2:19" s="29" customFormat="1">
      <c r="B21" s="6" t="s">
        <v>9</v>
      </c>
      <c r="C21" s="32">
        <f t="shared" si="4"/>
        <v>438</v>
      </c>
      <c r="D21" s="32">
        <f t="shared" si="4"/>
        <v>1156</v>
      </c>
      <c r="E21" s="32">
        <f t="shared" ref="E21:Q21" si="8">SUM(E40,E59,E78,E97,E116)</f>
        <v>1101</v>
      </c>
      <c r="F21" s="32">
        <f t="shared" si="8"/>
        <v>1101</v>
      </c>
      <c r="G21" s="32">
        <f t="shared" si="8"/>
        <v>1101</v>
      </c>
      <c r="H21" s="32">
        <f t="shared" si="8"/>
        <v>1101</v>
      </c>
      <c r="I21" s="32">
        <f t="shared" si="8"/>
        <v>1101</v>
      </c>
      <c r="J21" s="32">
        <f t="shared" si="8"/>
        <v>1101</v>
      </c>
      <c r="K21" s="32">
        <f t="shared" si="8"/>
        <v>1101</v>
      </c>
      <c r="L21" s="32">
        <f t="shared" si="8"/>
        <v>1101</v>
      </c>
      <c r="M21" s="32">
        <f t="shared" si="8"/>
        <v>1101</v>
      </c>
      <c r="N21" s="32">
        <f t="shared" si="8"/>
        <v>1101</v>
      </c>
      <c r="O21" s="32">
        <f t="shared" si="8"/>
        <v>1063</v>
      </c>
      <c r="P21" s="32">
        <f t="shared" si="8"/>
        <v>1101</v>
      </c>
      <c r="Q21" s="32">
        <f t="shared" si="8"/>
        <v>1101</v>
      </c>
      <c r="S21" s="33">
        <f t="shared" si="7"/>
        <v>1102.4166666666667</v>
      </c>
    </row>
    <row r="22" spans="2:19" s="29" customFormat="1">
      <c r="B22" s="6" t="s">
        <v>10</v>
      </c>
      <c r="C22" s="32">
        <f t="shared" si="4"/>
        <v>1747</v>
      </c>
      <c r="D22" s="32">
        <f t="shared" si="4"/>
        <v>2750</v>
      </c>
      <c r="E22" s="32">
        <f t="shared" ref="E22:Q22" si="9">SUM(E41,E60,E79,E98,E117)</f>
        <v>2792</v>
      </c>
      <c r="F22" s="32">
        <f t="shared" si="9"/>
        <v>2792</v>
      </c>
      <c r="G22" s="32">
        <f t="shared" si="9"/>
        <v>2792</v>
      </c>
      <c r="H22" s="32">
        <f t="shared" si="9"/>
        <v>2792</v>
      </c>
      <c r="I22" s="32">
        <f t="shared" si="9"/>
        <v>2792</v>
      </c>
      <c r="J22" s="32">
        <f t="shared" si="9"/>
        <v>2792</v>
      </c>
      <c r="K22" s="32">
        <f t="shared" si="9"/>
        <v>2792</v>
      </c>
      <c r="L22" s="32">
        <f t="shared" si="9"/>
        <v>2792</v>
      </c>
      <c r="M22" s="32">
        <f t="shared" si="9"/>
        <v>2792</v>
      </c>
      <c r="N22" s="32">
        <f t="shared" si="9"/>
        <v>2792</v>
      </c>
      <c r="O22" s="32">
        <f t="shared" si="9"/>
        <v>2787</v>
      </c>
      <c r="P22" s="32">
        <f t="shared" si="9"/>
        <v>2792</v>
      </c>
      <c r="Q22" s="32">
        <f t="shared" si="9"/>
        <v>2792</v>
      </c>
      <c r="S22" s="33">
        <f t="shared" si="7"/>
        <v>2788.0833333333335</v>
      </c>
    </row>
    <row r="23" spans="2:19" s="29" customFormat="1">
      <c r="B23" s="6" t="s">
        <v>11</v>
      </c>
      <c r="C23" s="32">
        <f t="shared" si="4"/>
        <v>3905</v>
      </c>
      <c r="D23" s="32">
        <f t="shared" si="4"/>
        <v>6117</v>
      </c>
      <c r="E23" s="32">
        <f t="shared" ref="E23:Q23" si="10">SUM(E42,E61,E80,E99,E118)</f>
        <v>6201</v>
      </c>
      <c r="F23" s="32">
        <f t="shared" si="10"/>
        <v>6201</v>
      </c>
      <c r="G23" s="32">
        <f t="shared" si="10"/>
        <v>6201</v>
      </c>
      <c r="H23" s="32">
        <f t="shared" si="10"/>
        <v>6201</v>
      </c>
      <c r="I23" s="32">
        <f t="shared" si="10"/>
        <v>6201</v>
      </c>
      <c r="J23" s="32">
        <f t="shared" si="10"/>
        <v>6201</v>
      </c>
      <c r="K23" s="32">
        <f t="shared" si="10"/>
        <v>6201</v>
      </c>
      <c r="L23" s="32">
        <f t="shared" si="10"/>
        <v>6201</v>
      </c>
      <c r="M23" s="32">
        <f t="shared" si="10"/>
        <v>6201</v>
      </c>
      <c r="N23" s="32">
        <f t="shared" si="10"/>
        <v>6201</v>
      </c>
      <c r="O23" s="32">
        <f t="shared" si="10"/>
        <v>6188</v>
      </c>
      <c r="P23" s="32">
        <f t="shared" si="10"/>
        <v>6201</v>
      </c>
      <c r="Q23" s="32">
        <f t="shared" si="10"/>
        <v>6201</v>
      </c>
      <c r="S23" s="33">
        <f t="shared" si="7"/>
        <v>6192.916666666667</v>
      </c>
    </row>
    <row r="24" spans="2:19" s="29" customFormat="1">
      <c r="B24" s="34" t="s">
        <v>12</v>
      </c>
      <c r="C24" s="32">
        <f t="shared" si="4"/>
        <v>630</v>
      </c>
      <c r="D24" s="32">
        <f t="shared" si="4"/>
        <v>861</v>
      </c>
      <c r="E24" s="32">
        <f t="shared" ref="E24:Q24" si="11">SUM(E43,E62,E81,E100,E119)</f>
        <v>926</v>
      </c>
      <c r="F24" s="32">
        <f t="shared" si="11"/>
        <v>926</v>
      </c>
      <c r="G24" s="32">
        <f t="shared" si="11"/>
        <v>926</v>
      </c>
      <c r="H24" s="32">
        <f t="shared" si="11"/>
        <v>926</v>
      </c>
      <c r="I24" s="32">
        <f t="shared" si="11"/>
        <v>926</v>
      </c>
      <c r="J24" s="32">
        <f t="shared" si="11"/>
        <v>926</v>
      </c>
      <c r="K24" s="32">
        <f t="shared" si="11"/>
        <v>926</v>
      </c>
      <c r="L24" s="32">
        <f t="shared" si="11"/>
        <v>926</v>
      </c>
      <c r="M24" s="32">
        <f t="shared" si="11"/>
        <v>926</v>
      </c>
      <c r="N24" s="32">
        <f t="shared" si="11"/>
        <v>926</v>
      </c>
      <c r="O24" s="32">
        <f t="shared" si="11"/>
        <v>924</v>
      </c>
      <c r="P24" s="32">
        <f t="shared" si="11"/>
        <v>926</v>
      </c>
      <c r="Q24" s="32">
        <f t="shared" si="11"/>
        <v>926</v>
      </c>
      <c r="S24" s="33">
        <f t="shared" si="7"/>
        <v>920.41666666666663</v>
      </c>
    </row>
    <row r="25" spans="2:19" s="29" customFormat="1">
      <c r="B25" s="6" t="s">
        <v>13</v>
      </c>
      <c r="C25" s="32">
        <f t="shared" si="4"/>
        <v>208</v>
      </c>
      <c r="D25" s="32">
        <f t="shared" si="4"/>
        <v>337</v>
      </c>
      <c r="E25" s="32">
        <f t="shared" ref="E25:Q25" si="12">SUM(E44,E63,E82,E101,E120)</f>
        <v>348</v>
      </c>
      <c r="F25" s="32">
        <f t="shared" si="12"/>
        <v>348</v>
      </c>
      <c r="G25" s="32">
        <f t="shared" si="12"/>
        <v>348</v>
      </c>
      <c r="H25" s="32">
        <f t="shared" si="12"/>
        <v>348</v>
      </c>
      <c r="I25" s="32">
        <f t="shared" si="12"/>
        <v>348</v>
      </c>
      <c r="J25" s="32">
        <f t="shared" si="12"/>
        <v>348</v>
      </c>
      <c r="K25" s="32">
        <f t="shared" si="12"/>
        <v>348</v>
      </c>
      <c r="L25" s="32">
        <f t="shared" si="12"/>
        <v>348</v>
      </c>
      <c r="M25" s="32">
        <f t="shared" si="12"/>
        <v>348</v>
      </c>
      <c r="N25" s="32">
        <f t="shared" si="12"/>
        <v>348</v>
      </c>
      <c r="O25" s="32">
        <f t="shared" si="12"/>
        <v>348</v>
      </c>
      <c r="P25" s="32">
        <f t="shared" si="12"/>
        <v>348</v>
      </c>
      <c r="Q25" s="32">
        <f t="shared" si="12"/>
        <v>348</v>
      </c>
      <c r="S25" s="33">
        <f t="shared" si="7"/>
        <v>347.08333333333331</v>
      </c>
    </row>
    <row r="26" spans="2:19" s="29" customFormat="1">
      <c r="B26" s="35"/>
      <c r="C26" s="36"/>
      <c r="D26" s="37"/>
      <c r="E26" s="37"/>
      <c r="F26" s="37"/>
      <c r="G26" s="37"/>
      <c r="H26" s="37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2:19" s="29" customFormat="1">
      <c r="B27" s="6" t="s">
        <v>15</v>
      </c>
      <c r="C27" s="38">
        <f>C20/C19</f>
        <v>0.97149213474297635</v>
      </c>
      <c r="D27" s="38">
        <f t="shared" ref="D27:Q27" si="13">D20/D19</f>
        <v>0.96725828472136033</v>
      </c>
      <c r="E27" s="38">
        <f t="shared" si="13"/>
        <v>0.96700069326274662</v>
      </c>
      <c r="F27" s="38">
        <f t="shared" si="13"/>
        <v>0.96700069326274662</v>
      </c>
      <c r="G27" s="38">
        <f t="shared" si="13"/>
        <v>0.96700069326274662</v>
      </c>
      <c r="H27" s="38">
        <f t="shared" si="13"/>
        <v>0.96700069326274662</v>
      </c>
      <c r="I27" s="38">
        <f t="shared" si="13"/>
        <v>0.96700069326274662</v>
      </c>
      <c r="J27" s="38">
        <f t="shared" si="13"/>
        <v>0.96700069326274662</v>
      </c>
      <c r="K27" s="38">
        <f t="shared" si="13"/>
        <v>0.96700069326274662</v>
      </c>
      <c r="L27" s="38">
        <f t="shared" si="13"/>
        <v>0.96700069326274662</v>
      </c>
      <c r="M27" s="38">
        <f t="shared" si="13"/>
        <v>0.96700069326274662</v>
      </c>
      <c r="N27" s="38">
        <f t="shared" si="13"/>
        <v>0.96700069326274662</v>
      </c>
      <c r="O27" s="38">
        <f t="shared" si="13"/>
        <v>0.96733214632975972</v>
      </c>
      <c r="P27" s="38">
        <f t="shared" si="13"/>
        <v>0.96700069326274662</v>
      </c>
      <c r="Q27" s="38">
        <f t="shared" si="13"/>
        <v>0.96700069326274662</v>
      </c>
      <c r="S27" s="39">
        <f>AVERAGE(D27:O27)</f>
        <v>0.96704978030654887</v>
      </c>
    </row>
    <row r="28" spans="2:19" s="29" customFormat="1">
      <c r="B28" s="6" t="s">
        <v>16</v>
      </c>
      <c r="C28" s="38">
        <f>1-C27</f>
        <v>2.8507865257023646E-2</v>
      </c>
      <c r="D28" s="38">
        <f t="shared" ref="D28:Q28" si="14">1-D27</f>
        <v>3.2741715278639671E-2</v>
      </c>
      <c r="E28" s="38">
        <f t="shared" si="14"/>
        <v>3.2999306737253375E-2</v>
      </c>
      <c r="F28" s="38">
        <f t="shared" si="14"/>
        <v>3.2999306737253375E-2</v>
      </c>
      <c r="G28" s="38">
        <f t="shared" si="14"/>
        <v>3.2999306737253375E-2</v>
      </c>
      <c r="H28" s="38">
        <f t="shared" si="14"/>
        <v>3.2999306737253375E-2</v>
      </c>
      <c r="I28" s="38">
        <f t="shared" si="14"/>
        <v>3.2999306737253375E-2</v>
      </c>
      <c r="J28" s="38">
        <f t="shared" si="14"/>
        <v>3.2999306737253375E-2</v>
      </c>
      <c r="K28" s="38">
        <f t="shared" si="14"/>
        <v>3.2999306737253375E-2</v>
      </c>
      <c r="L28" s="38">
        <f t="shared" si="14"/>
        <v>3.2999306737253375E-2</v>
      </c>
      <c r="M28" s="38">
        <f t="shared" si="14"/>
        <v>3.2999306737253375E-2</v>
      </c>
      <c r="N28" s="38">
        <f t="shared" si="14"/>
        <v>3.2999306737253375E-2</v>
      </c>
      <c r="O28" s="38">
        <f t="shared" si="14"/>
        <v>3.2667853670240277E-2</v>
      </c>
      <c r="P28" s="38">
        <f t="shared" si="14"/>
        <v>3.2999306737253375E-2</v>
      </c>
      <c r="Q28" s="38">
        <f t="shared" si="14"/>
        <v>3.2999306737253375E-2</v>
      </c>
      <c r="S28" s="39">
        <f t="shared" ref="S28:S34" si="15">AVERAGE(D28:O28)</f>
        <v>3.295021969345114E-2</v>
      </c>
    </row>
    <row r="29" spans="2:19" s="29" customFormat="1">
      <c r="B29" s="6" t="s">
        <v>17</v>
      </c>
      <c r="C29" s="38">
        <f>C21/C19</f>
        <v>8.6232354852046542E-3</v>
      </c>
      <c r="D29" s="38">
        <f t="shared" ref="D29:Q29" si="16">D21/D19</f>
        <v>1.4347772123619214E-2</v>
      </c>
      <c r="E29" s="38">
        <f t="shared" si="16"/>
        <v>1.3877859708829647E-2</v>
      </c>
      <c r="F29" s="38">
        <f t="shared" si="16"/>
        <v>1.3877859708829647E-2</v>
      </c>
      <c r="G29" s="38">
        <f t="shared" si="16"/>
        <v>1.3877859708829647E-2</v>
      </c>
      <c r="H29" s="38">
        <f t="shared" si="16"/>
        <v>1.3877859708829647E-2</v>
      </c>
      <c r="I29" s="38">
        <f t="shared" si="16"/>
        <v>1.3877859708829647E-2</v>
      </c>
      <c r="J29" s="38">
        <f t="shared" si="16"/>
        <v>1.3877859708829647E-2</v>
      </c>
      <c r="K29" s="38">
        <f t="shared" si="16"/>
        <v>1.3877859708829647E-2</v>
      </c>
      <c r="L29" s="38">
        <f t="shared" si="16"/>
        <v>1.3877859708829647E-2</v>
      </c>
      <c r="M29" s="38">
        <f t="shared" si="16"/>
        <v>1.3877859708829647E-2</v>
      </c>
      <c r="N29" s="38">
        <f t="shared" si="16"/>
        <v>1.3877859708829647E-2</v>
      </c>
      <c r="O29" s="38">
        <f t="shared" si="16"/>
        <v>1.3423242540187648E-2</v>
      </c>
      <c r="P29" s="38">
        <f t="shared" si="16"/>
        <v>1.3877859708829647E-2</v>
      </c>
      <c r="Q29" s="38">
        <f t="shared" si="16"/>
        <v>1.3877859708829647E-2</v>
      </c>
      <c r="S29" s="39">
        <f t="shared" si="15"/>
        <v>1.3879134312675281E-2</v>
      </c>
    </row>
    <row r="30" spans="2:19" s="29" customFormat="1">
      <c r="B30" s="6" t="s">
        <v>18</v>
      </c>
      <c r="C30" s="38">
        <f>C22/C19</f>
        <v>3.4394503179571989E-2</v>
      </c>
      <c r="D30" s="38">
        <f t="shared" ref="D30:Q31" si="17">D22/D19</f>
        <v>3.4131810847710067E-2</v>
      </c>
      <c r="E30" s="38">
        <f t="shared" si="17"/>
        <v>3.5192537971891348E-2</v>
      </c>
      <c r="F30" s="38">
        <f t="shared" si="17"/>
        <v>3.5192537971891348E-2</v>
      </c>
      <c r="G30" s="38">
        <f t="shared" si="17"/>
        <v>3.5192537971891348E-2</v>
      </c>
      <c r="H30" s="38">
        <f t="shared" si="17"/>
        <v>3.5192537971891348E-2</v>
      </c>
      <c r="I30" s="38">
        <f t="shared" si="17"/>
        <v>3.5192537971891348E-2</v>
      </c>
      <c r="J30" s="38">
        <f t="shared" si="17"/>
        <v>3.5192537971891348E-2</v>
      </c>
      <c r="K30" s="38">
        <f t="shared" si="17"/>
        <v>3.5192537971891348E-2</v>
      </c>
      <c r="L30" s="38">
        <f t="shared" si="17"/>
        <v>3.5192537971891348E-2</v>
      </c>
      <c r="M30" s="38">
        <f t="shared" si="17"/>
        <v>3.5192537971891348E-2</v>
      </c>
      <c r="N30" s="38">
        <f t="shared" si="17"/>
        <v>3.5192537971891348E-2</v>
      </c>
      <c r="O30" s="38">
        <f t="shared" si="17"/>
        <v>3.5193393188619922E-2</v>
      </c>
      <c r="P30" s="38">
        <f t="shared" si="17"/>
        <v>3.5192537971891348E-2</v>
      </c>
      <c r="Q30" s="38">
        <f t="shared" si="17"/>
        <v>3.5192537971891348E-2</v>
      </c>
      <c r="S30" s="39">
        <f t="shared" si="15"/>
        <v>3.5104215312936955E-2</v>
      </c>
    </row>
    <row r="31" spans="2:19" s="29" customFormat="1">
      <c r="B31" s="6" t="s">
        <v>19</v>
      </c>
      <c r="C31" s="15">
        <f>C23/C20</f>
        <v>7.9136690647482008E-2</v>
      </c>
      <c r="D31" s="15">
        <f t="shared" si="17"/>
        <v>7.8491505414977153E-2</v>
      </c>
      <c r="E31" s="15">
        <f t="shared" si="17"/>
        <v>8.0829542343939409E-2</v>
      </c>
      <c r="F31" s="15">
        <f t="shared" si="17"/>
        <v>8.0829542343939409E-2</v>
      </c>
      <c r="G31" s="15">
        <f t="shared" si="17"/>
        <v>8.0829542343939409E-2</v>
      </c>
      <c r="H31" s="15">
        <f t="shared" si="17"/>
        <v>8.0829542343939409E-2</v>
      </c>
      <c r="I31" s="15">
        <f t="shared" si="17"/>
        <v>8.0829542343939409E-2</v>
      </c>
      <c r="J31" s="15">
        <f t="shared" si="17"/>
        <v>8.0829542343939409E-2</v>
      </c>
      <c r="K31" s="15">
        <f t="shared" si="17"/>
        <v>8.0829542343939409E-2</v>
      </c>
      <c r="L31" s="15">
        <f t="shared" si="17"/>
        <v>8.0829542343939409E-2</v>
      </c>
      <c r="M31" s="15">
        <f t="shared" si="17"/>
        <v>8.0829542343939409E-2</v>
      </c>
      <c r="N31" s="15">
        <f t="shared" si="17"/>
        <v>8.0829542343939409E-2</v>
      </c>
      <c r="O31" s="15">
        <f t="shared" si="17"/>
        <v>8.0779071588950965E-2</v>
      </c>
      <c r="P31" s="15">
        <f t="shared" si="17"/>
        <v>8.0829542343939409E-2</v>
      </c>
      <c r="Q31" s="15">
        <f t="shared" si="17"/>
        <v>8.0829542343939409E-2</v>
      </c>
      <c r="S31" s="39">
        <f t="shared" si="15"/>
        <v>8.0630500036943498E-2</v>
      </c>
    </row>
    <row r="32" spans="2:19" s="29" customFormat="1">
      <c r="B32" s="6" t="s">
        <v>20</v>
      </c>
      <c r="C32" s="15">
        <f>C24/C20</f>
        <v>1.2767250987942041E-2</v>
      </c>
      <c r="D32" s="15">
        <f t="shared" ref="D32:Q32" si="18">D24/D20</f>
        <v>1.1048093209464661E-2</v>
      </c>
      <c r="E32" s="15">
        <f t="shared" si="18"/>
        <v>1.2070336431299452E-2</v>
      </c>
      <c r="F32" s="15">
        <f t="shared" si="18"/>
        <v>1.2070336431299452E-2</v>
      </c>
      <c r="G32" s="15">
        <f t="shared" si="18"/>
        <v>1.2070336431299452E-2</v>
      </c>
      <c r="H32" s="15">
        <f t="shared" si="18"/>
        <v>1.2070336431299452E-2</v>
      </c>
      <c r="I32" s="15">
        <f t="shared" si="18"/>
        <v>1.2070336431299452E-2</v>
      </c>
      <c r="J32" s="15">
        <f t="shared" si="18"/>
        <v>1.2070336431299452E-2</v>
      </c>
      <c r="K32" s="15">
        <f t="shared" si="18"/>
        <v>1.2070336431299452E-2</v>
      </c>
      <c r="L32" s="15">
        <f t="shared" si="18"/>
        <v>1.2070336431299452E-2</v>
      </c>
      <c r="M32" s="15">
        <f t="shared" si="18"/>
        <v>1.2070336431299452E-2</v>
      </c>
      <c r="N32" s="15">
        <f t="shared" si="18"/>
        <v>1.2070336431299452E-2</v>
      </c>
      <c r="O32" s="15">
        <f t="shared" si="18"/>
        <v>1.2062033314187249E-2</v>
      </c>
      <c r="P32" s="15">
        <f t="shared" si="18"/>
        <v>1.2070336431299452E-2</v>
      </c>
      <c r="Q32" s="15">
        <f t="shared" si="18"/>
        <v>1.2070336431299452E-2</v>
      </c>
      <c r="S32" s="39">
        <f t="shared" si="15"/>
        <v>1.1984457569720539E-2</v>
      </c>
    </row>
    <row r="33" spans="2:19" s="29" customFormat="1">
      <c r="B33" s="6" t="s">
        <v>21</v>
      </c>
      <c r="C33" s="15">
        <f>C24/C23</f>
        <v>0.16133162612035851</v>
      </c>
      <c r="D33" s="15">
        <f t="shared" ref="D33:Q33" si="19">D24/D23</f>
        <v>0.14075527219225109</v>
      </c>
      <c r="E33" s="15">
        <f t="shared" si="19"/>
        <v>0.14933075310433802</v>
      </c>
      <c r="F33" s="15">
        <f t="shared" si="19"/>
        <v>0.14933075310433802</v>
      </c>
      <c r="G33" s="15">
        <f t="shared" si="19"/>
        <v>0.14933075310433802</v>
      </c>
      <c r="H33" s="15">
        <f t="shared" si="19"/>
        <v>0.14933075310433802</v>
      </c>
      <c r="I33" s="15">
        <f t="shared" si="19"/>
        <v>0.14933075310433802</v>
      </c>
      <c r="J33" s="15">
        <f t="shared" si="19"/>
        <v>0.14933075310433802</v>
      </c>
      <c r="K33" s="15">
        <f t="shared" si="19"/>
        <v>0.14933075310433802</v>
      </c>
      <c r="L33" s="15">
        <f t="shared" si="19"/>
        <v>0.14933075310433802</v>
      </c>
      <c r="M33" s="15">
        <f t="shared" si="19"/>
        <v>0.14933075310433802</v>
      </c>
      <c r="N33" s="15">
        <f t="shared" si="19"/>
        <v>0.14933075310433802</v>
      </c>
      <c r="O33" s="15">
        <f t="shared" si="19"/>
        <v>0.14932126696832579</v>
      </c>
      <c r="P33" s="15">
        <f t="shared" si="19"/>
        <v>0.14933075310433802</v>
      </c>
      <c r="Q33" s="15">
        <f t="shared" si="19"/>
        <v>0.14933075310433802</v>
      </c>
      <c r="S33" s="39">
        <f t="shared" si="15"/>
        <v>0.14861533918366307</v>
      </c>
    </row>
    <row r="34" spans="2:19" s="29" customFormat="1">
      <c r="B34" s="6" t="s">
        <v>22</v>
      </c>
      <c r="C34" s="40">
        <f>C25/C19</f>
        <v>4.0950524678597441E-3</v>
      </c>
      <c r="D34" s="40">
        <f t="shared" ref="D34:Q34" si="20">D25/D19</f>
        <v>4.1826982747921061E-3</v>
      </c>
      <c r="E34" s="40">
        <f t="shared" si="20"/>
        <v>4.3864624692758558E-3</v>
      </c>
      <c r="F34" s="40">
        <f t="shared" si="20"/>
        <v>4.3864624692758558E-3</v>
      </c>
      <c r="G34" s="40">
        <f t="shared" si="20"/>
        <v>4.3864624692758558E-3</v>
      </c>
      <c r="H34" s="40">
        <f t="shared" si="20"/>
        <v>4.3864624692758558E-3</v>
      </c>
      <c r="I34" s="40">
        <f t="shared" si="20"/>
        <v>4.3864624692758558E-3</v>
      </c>
      <c r="J34" s="40">
        <f t="shared" si="20"/>
        <v>4.3864624692758558E-3</v>
      </c>
      <c r="K34" s="40">
        <f t="shared" si="20"/>
        <v>4.3864624692758558E-3</v>
      </c>
      <c r="L34" s="40">
        <f t="shared" si="20"/>
        <v>4.3864624692758558E-3</v>
      </c>
      <c r="M34" s="40">
        <f t="shared" si="20"/>
        <v>4.3864624692758558E-3</v>
      </c>
      <c r="N34" s="40">
        <f t="shared" si="20"/>
        <v>4.3864624692758558E-3</v>
      </c>
      <c r="O34" s="40">
        <f t="shared" si="20"/>
        <v>4.3944387619805278E-3</v>
      </c>
      <c r="P34" s="40">
        <f t="shared" si="20"/>
        <v>4.3864624692758558E-3</v>
      </c>
      <c r="Q34" s="40">
        <f t="shared" si="20"/>
        <v>4.3864624692758558E-3</v>
      </c>
      <c r="S34" s="39">
        <f t="shared" si="15"/>
        <v>4.370146810794266E-3</v>
      </c>
    </row>
    <row r="35" spans="2:19" s="29" customFormat="1">
      <c r="B35" s="6"/>
      <c r="C35" s="41"/>
      <c r="D35" s="39"/>
      <c r="E35" s="39"/>
      <c r="F35" s="39"/>
      <c r="G35" s="39"/>
      <c r="H35" s="39"/>
    </row>
    <row r="36" spans="2:19" s="23" customFormat="1">
      <c r="B36" s="23" t="s">
        <v>2</v>
      </c>
      <c r="C36" s="24">
        <v>2012</v>
      </c>
      <c r="D36" s="24"/>
      <c r="E36" s="25">
        <v>2013</v>
      </c>
      <c r="F36" s="26"/>
      <c r="G36" s="26"/>
      <c r="H36" s="26"/>
      <c r="I36" s="27"/>
      <c r="J36" s="27"/>
      <c r="K36" s="27"/>
      <c r="L36" s="27"/>
      <c r="M36" s="27"/>
      <c r="N36" s="27"/>
      <c r="O36" s="27"/>
      <c r="P36" s="27"/>
      <c r="Q36" s="28">
        <v>2014</v>
      </c>
    </row>
    <row r="37" spans="2:19" s="23" customFormat="1">
      <c r="C37" s="30" t="s">
        <v>29</v>
      </c>
      <c r="D37" s="30" t="s">
        <v>30</v>
      </c>
      <c r="E37" s="30" t="s">
        <v>31</v>
      </c>
      <c r="F37" s="30" t="s">
        <v>32</v>
      </c>
      <c r="G37" s="30" t="s">
        <v>33</v>
      </c>
      <c r="H37" s="30" t="s">
        <v>34</v>
      </c>
      <c r="I37" s="30" t="s">
        <v>35</v>
      </c>
      <c r="J37" s="30" t="s">
        <v>36</v>
      </c>
      <c r="K37" s="30" t="s">
        <v>37</v>
      </c>
      <c r="L37" s="30" t="s">
        <v>38</v>
      </c>
      <c r="M37" s="30" t="s">
        <v>39</v>
      </c>
      <c r="N37" s="30" t="s">
        <v>40</v>
      </c>
      <c r="O37" s="30" t="s">
        <v>29</v>
      </c>
      <c r="P37" s="30" t="s">
        <v>30</v>
      </c>
      <c r="Q37" s="30" t="s">
        <v>31</v>
      </c>
      <c r="S37" s="31" t="s">
        <v>41</v>
      </c>
    </row>
    <row r="38" spans="2:19" s="42" customFormat="1">
      <c r="B38" s="6" t="s">
        <v>7</v>
      </c>
      <c r="C38" s="32">
        <v>5384</v>
      </c>
      <c r="D38" s="32">
        <v>34910</v>
      </c>
      <c r="E38" s="32">
        <v>34910</v>
      </c>
      <c r="F38" s="32">
        <v>34910</v>
      </c>
      <c r="G38" s="32">
        <v>34910</v>
      </c>
      <c r="H38" s="32">
        <v>34910</v>
      </c>
      <c r="I38" s="32">
        <v>34910</v>
      </c>
      <c r="J38" s="32">
        <v>34910</v>
      </c>
      <c r="K38" s="32">
        <v>34910</v>
      </c>
      <c r="L38" s="32">
        <v>34910</v>
      </c>
      <c r="M38" s="32">
        <v>34910</v>
      </c>
      <c r="N38" s="32">
        <v>34910</v>
      </c>
      <c r="O38" s="32">
        <v>34910</v>
      </c>
      <c r="P38" s="32">
        <v>34910</v>
      </c>
      <c r="Q38" s="32">
        <v>34910</v>
      </c>
      <c r="S38" s="33">
        <f t="shared" ref="S38:S44" si="21">AVERAGE(D38:O38)</f>
        <v>34910</v>
      </c>
    </row>
    <row r="39" spans="2:19" s="42" customFormat="1">
      <c r="B39" s="6" t="s">
        <v>8</v>
      </c>
      <c r="C39" s="32">
        <v>5270</v>
      </c>
      <c r="D39" s="32">
        <v>33642</v>
      </c>
      <c r="E39" s="32">
        <v>33642</v>
      </c>
      <c r="F39" s="32">
        <v>33642</v>
      </c>
      <c r="G39" s="32">
        <v>33642</v>
      </c>
      <c r="H39" s="32">
        <v>33642</v>
      </c>
      <c r="I39" s="32">
        <v>33642</v>
      </c>
      <c r="J39" s="32">
        <v>33642</v>
      </c>
      <c r="K39" s="32">
        <v>33642</v>
      </c>
      <c r="L39" s="32">
        <v>33642</v>
      </c>
      <c r="M39" s="32">
        <v>33642</v>
      </c>
      <c r="N39" s="32">
        <v>33642</v>
      </c>
      <c r="O39" s="32">
        <v>33642</v>
      </c>
      <c r="P39" s="32">
        <v>33642</v>
      </c>
      <c r="Q39" s="32">
        <v>33642</v>
      </c>
      <c r="S39" s="33">
        <f t="shared" si="21"/>
        <v>33642</v>
      </c>
    </row>
    <row r="40" spans="2:19" s="42" customFormat="1">
      <c r="B40" s="6" t="s">
        <v>9</v>
      </c>
      <c r="C40" s="43">
        <v>24</v>
      </c>
      <c r="D40" s="32">
        <v>647</v>
      </c>
      <c r="E40" s="32">
        <v>647</v>
      </c>
      <c r="F40" s="32">
        <v>647</v>
      </c>
      <c r="G40" s="32">
        <v>647</v>
      </c>
      <c r="H40" s="32">
        <v>647</v>
      </c>
      <c r="I40" s="32">
        <v>647</v>
      </c>
      <c r="J40" s="32">
        <v>647</v>
      </c>
      <c r="K40" s="32">
        <v>647</v>
      </c>
      <c r="L40" s="32">
        <v>647</v>
      </c>
      <c r="M40" s="32">
        <v>647</v>
      </c>
      <c r="N40" s="32">
        <v>647</v>
      </c>
      <c r="O40" s="32">
        <v>647</v>
      </c>
      <c r="P40" s="32">
        <v>647</v>
      </c>
      <c r="Q40" s="32">
        <v>647</v>
      </c>
      <c r="S40" s="33">
        <f t="shared" si="21"/>
        <v>647</v>
      </c>
    </row>
    <row r="41" spans="2:19" s="42" customFormat="1">
      <c r="B41" s="6" t="s">
        <v>10</v>
      </c>
      <c r="C41" s="44">
        <v>167</v>
      </c>
      <c r="D41" s="32">
        <v>1178</v>
      </c>
      <c r="E41" s="32">
        <v>1178</v>
      </c>
      <c r="F41" s="32">
        <v>1178</v>
      </c>
      <c r="G41" s="32">
        <v>1178</v>
      </c>
      <c r="H41" s="32">
        <v>1178</v>
      </c>
      <c r="I41" s="32">
        <v>1178</v>
      </c>
      <c r="J41" s="32">
        <v>1178</v>
      </c>
      <c r="K41" s="32">
        <v>1178</v>
      </c>
      <c r="L41" s="32">
        <v>1178</v>
      </c>
      <c r="M41" s="32">
        <v>1178</v>
      </c>
      <c r="N41" s="32">
        <v>1178</v>
      </c>
      <c r="O41" s="32">
        <v>1178</v>
      </c>
      <c r="P41" s="32">
        <v>1178</v>
      </c>
      <c r="Q41" s="32">
        <v>1178</v>
      </c>
      <c r="S41" s="33">
        <f t="shared" si="21"/>
        <v>1178</v>
      </c>
    </row>
    <row r="42" spans="2:19" s="42" customFormat="1">
      <c r="B42" s="6" t="s">
        <v>11</v>
      </c>
      <c r="C42" s="32">
        <v>622</v>
      </c>
      <c r="D42" s="32">
        <v>2877</v>
      </c>
      <c r="E42" s="32">
        <v>2877</v>
      </c>
      <c r="F42" s="32">
        <v>2877</v>
      </c>
      <c r="G42" s="32">
        <v>2877</v>
      </c>
      <c r="H42" s="32">
        <v>2877</v>
      </c>
      <c r="I42" s="32">
        <v>2877</v>
      </c>
      <c r="J42" s="32">
        <v>2877</v>
      </c>
      <c r="K42" s="32">
        <v>2877</v>
      </c>
      <c r="L42" s="32">
        <v>2877</v>
      </c>
      <c r="M42" s="32">
        <v>2877</v>
      </c>
      <c r="N42" s="32">
        <v>2877</v>
      </c>
      <c r="O42" s="32">
        <v>2877</v>
      </c>
      <c r="P42" s="32">
        <v>2877</v>
      </c>
      <c r="Q42" s="32">
        <v>2877</v>
      </c>
      <c r="S42" s="33">
        <f t="shared" si="21"/>
        <v>2877</v>
      </c>
    </row>
    <row r="43" spans="2:19" s="42" customFormat="1">
      <c r="B43" s="34" t="s">
        <v>12</v>
      </c>
      <c r="C43" s="45">
        <v>120</v>
      </c>
      <c r="D43" s="32">
        <v>354</v>
      </c>
      <c r="E43" s="32">
        <v>354</v>
      </c>
      <c r="F43" s="32">
        <v>354</v>
      </c>
      <c r="G43" s="32">
        <v>354</v>
      </c>
      <c r="H43" s="32">
        <v>354</v>
      </c>
      <c r="I43" s="32">
        <v>354</v>
      </c>
      <c r="J43" s="32">
        <v>354</v>
      </c>
      <c r="K43" s="32">
        <v>354</v>
      </c>
      <c r="L43" s="32">
        <v>354</v>
      </c>
      <c r="M43" s="32">
        <v>354</v>
      </c>
      <c r="N43" s="32">
        <v>354</v>
      </c>
      <c r="O43" s="32">
        <v>354</v>
      </c>
      <c r="P43" s="32">
        <v>354</v>
      </c>
      <c r="Q43" s="32">
        <v>354</v>
      </c>
      <c r="S43" s="33">
        <f t="shared" si="21"/>
        <v>354</v>
      </c>
    </row>
    <row r="44" spans="2:19" s="42" customFormat="1">
      <c r="B44" s="6" t="s">
        <v>13</v>
      </c>
      <c r="C44" s="46">
        <v>14</v>
      </c>
      <c r="D44" s="32">
        <v>136</v>
      </c>
      <c r="E44" s="32">
        <v>136</v>
      </c>
      <c r="F44" s="32">
        <v>136</v>
      </c>
      <c r="G44" s="32">
        <v>136</v>
      </c>
      <c r="H44" s="32">
        <v>136</v>
      </c>
      <c r="I44" s="32">
        <v>136</v>
      </c>
      <c r="J44" s="32">
        <v>136</v>
      </c>
      <c r="K44" s="32">
        <v>136</v>
      </c>
      <c r="L44" s="32">
        <v>136</v>
      </c>
      <c r="M44" s="32">
        <v>136</v>
      </c>
      <c r="N44" s="32">
        <v>136</v>
      </c>
      <c r="O44" s="32">
        <v>136</v>
      </c>
      <c r="P44" s="32">
        <v>136</v>
      </c>
      <c r="Q44" s="32">
        <v>136</v>
      </c>
      <c r="S44" s="33">
        <f t="shared" si="21"/>
        <v>136</v>
      </c>
    </row>
    <row r="45" spans="2:19">
      <c r="B45" s="35"/>
      <c r="C45" s="35"/>
      <c r="D45" s="47"/>
      <c r="E45" s="47"/>
      <c r="F45" s="47"/>
      <c r="G45" s="47"/>
      <c r="H45" s="47"/>
      <c r="I45" s="48"/>
      <c r="J45" s="48"/>
      <c r="K45" s="48"/>
      <c r="L45" s="48"/>
      <c r="M45" s="48"/>
      <c r="N45" s="48"/>
      <c r="O45" s="48"/>
      <c r="P45" s="48"/>
      <c r="Q45" s="48"/>
      <c r="S45" s="35"/>
    </row>
    <row r="46" spans="2:19">
      <c r="B46" s="6" t="s">
        <v>15</v>
      </c>
      <c r="C46" s="38">
        <f>C39/C38</f>
        <v>0.97882615156017827</v>
      </c>
      <c r="D46" s="38">
        <f t="shared" ref="D46:Q46" si="22">D39/D38</f>
        <v>0.96367802921798906</v>
      </c>
      <c r="E46" s="38">
        <f t="shared" si="22"/>
        <v>0.96367802921798906</v>
      </c>
      <c r="F46" s="38">
        <f t="shared" si="22"/>
        <v>0.96367802921798906</v>
      </c>
      <c r="G46" s="38">
        <f t="shared" si="22"/>
        <v>0.96367802921798906</v>
      </c>
      <c r="H46" s="38">
        <f t="shared" si="22"/>
        <v>0.96367802921798906</v>
      </c>
      <c r="I46" s="38">
        <f t="shared" si="22"/>
        <v>0.96367802921798906</v>
      </c>
      <c r="J46" s="38">
        <f t="shared" si="22"/>
        <v>0.96367802921798906</v>
      </c>
      <c r="K46" s="38">
        <f t="shared" si="22"/>
        <v>0.96367802921798906</v>
      </c>
      <c r="L46" s="38">
        <f t="shared" si="22"/>
        <v>0.96367802921798906</v>
      </c>
      <c r="M46" s="38">
        <f t="shared" si="22"/>
        <v>0.96367802921798906</v>
      </c>
      <c r="N46" s="38">
        <f t="shared" si="22"/>
        <v>0.96367802921798906</v>
      </c>
      <c r="O46" s="38">
        <f t="shared" si="22"/>
        <v>0.96367802921798906</v>
      </c>
      <c r="P46" s="38">
        <f t="shared" si="22"/>
        <v>0.96367802921798906</v>
      </c>
      <c r="Q46" s="38">
        <f t="shared" si="22"/>
        <v>0.96367802921798906</v>
      </c>
      <c r="S46" s="39">
        <f t="shared" ref="S46:S53" si="23">AVERAGE(D46:O46)</f>
        <v>0.96367802921798917</v>
      </c>
    </row>
    <row r="47" spans="2:19">
      <c r="B47" s="6" t="s">
        <v>16</v>
      </c>
      <c r="C47" s="38">
        <f>1-C46</f>
        <v>2.117384843982173E-2</v>
      </c>
      <c r="D47" s="38">
        <f t="shared" ref="D47:Q47" si="24">1-D46</f>
        <v>3.6321970782010937E-2</v>
      </c>
      <c r="E47" s="38">
        <f t="shared" si="24"/>
        <v>3.6321970782010937E-2</v>
      </c>
      <c r="F47" s="38">
        <f t="shared" si="24"/>
        <v>3.6321970782010937E-2</v>
      </c>
      <c r="G47" s="38">
        <f t="shared" si="24"/>
        <v>3.6321970782010937E-2</v>
      </c>
      <c r="H47" s="38">
        <f t="shared" si="24"/>
        <v>3.6321970782010937E-2</v>
      </c>
      <c r="I47" s="38">
        <f t="shared" si="24"/>
        <v>3.6321970782010937E-2</v>
      </c>
      <c r="J47" s="38">
        <f t="shared" si="24"/>
        <v>3.6321970782010937E-2</v>
      </c>
      <c r="K47" s="38">
        <f t="shared" si="24"/>
        <v>3.6321970782010937E-2</v>
      </c>
      <c r="L47" s="38">
        <f t="shared" si="24"/>
        <v>3.6321970782010937E-2</v>
      </c>
      <c r="M47" s="38">
        <f t="shared" si="24"/>
        <v>3.6321970782010937E-2</v>
      </c>
      <c r="N47" s="38">
        <f t="shared" si="24"/>
        <v>3.6321970782010937E-2</v>
      </c>
      <c r="O47" s="38">
        <f t="shared" si="24"/>
        <v>3.6321970782010937E-2</v>
      </c>
      <c r="P47" s="38">
        <f t="shared" si="24"/>
        <v>3.6321970782010937E-2</v>
      </c>
      <c r="Q47" s="38">
        <f t="shared" si="24"/>
        <v>3.6321970782010937E-2</v>
      </c>
      <c r="S47" s="39">
        <f t="shared" si="23"/>
        <v>3.6321970782010937E-2</v>
      </c>
    </row>
    <row r="48" spans="2:19">
      <c r="B48" s="6" t="s">
        <v>17</v>
      </c>
      <c r="C48" s="38">
        <f>C40/C38</f>
        <v>4.4576523031203564E-3</v>
      </c>
      <c r="D48" s="38">
        <f t="shared" ref="D48:Q48" si="25">D40/D38</f>
        <v>1.8533371526783155E-2</v>
      </c>
      <c r="E48" s="38">
        <f t="shared" si="25"/>
        <v>1.8533371526783155E-2</v>
      </c>
      <c r="F48" s="38">
        <f t="shared" si="25"/>
        <v>1.8533371526783155E-2</v>
      </c>
      <c r="G48" s="38">
        <f t="shared" si="25"/>
        <v>1.8533371526783155E-2</v>
      </c>
      <c r="H48" s="38">
        <f t="shared" si="25"/>
        <v>1.8533371526783155E-2</v>
      </c>
      <c r="I48" s="38">
        <f t="shared" si="25"/>
        <v>1.8533371526783155E-2</v>
      </c>
      <c r="J48" s="38">
        <f t="shared" si="25"/>
        <v>1.8533371526783155E-2</v>
      </c>
      <c r="K48" s="38">
        <f t="shared" si="25"/>
        <v>1.8533371526783155E-2</v>
      </c>
      <c r="L48" s="38">
        <f t="shared" si="25"/>
        <v>1.8533371526783155E-2</v>
      </c>
      <c r="M48" s="38">
        <f t="shared" si="25"/>
        <v>1.8533371526783155E-2</v>
      </c>
      <c r="N48" s="38">
        <f t="shared" si="25"/>
        <v>1.8533371526783155E-2</v>
      </c>
      <c r="O48" s="38">
        <f t="shared" si="25"/>
        <v>1.8533371526783155E-2</v>
      </c>
      <c r="P48" s="38">
        <f t="shared" si="25"/>
        <v>1.8533371526783155E-2</v>
      </c>
      <c r="Q48" s="38">
        <f t="shared" si="25"/>
        <v>1.8533371526783155E-2</v>
      </c>
      <c r="S48" s="39">
        <f t="shared" si="23"/>
        <v>1.8533371526783159E-2</v>
      </c>
    </row>
    <row r="49" spans="2:19">
      <c r="B49" s="6" t="s">
        <v>18</v>
      </c>
      <c r="C49" s="38">
        <f>C41/C38</f>
        <v>3.1017830609212482E-2</v>
      </c>
      <c r="D49" s="38">
        <f t="shared" ref="D49:Q49" si="26">D41/D38</f>
        <v>3.3743912918934402E-2</v>
      </c>
      <c r="E49" s="38">
        <f t="shared" si="26"/>
        <v>3.3743912918934402E-2</v>
      </c>
      <c r="F49" s="38">
        <f t="shared" si="26"/>
        <v>3.3743912918934402E-2</v>
      </c>
      <c r="G49" s="38">
        <f t="shared" si="26"/>
        <v>3.3743912918934402E-2</v>
      </c>
      <c r="H49" s="38">
        <f t="shared" si="26"/>
        <v>3.3743912918934402E-2</v>
      </c>
      <c r="I49" s="38">
        <f t="shared" si="26"/>
        <v>3.3743912918934402E-2</v>
      </c>
      <c r="J49" s="38">
        <f t="shared" si="26"/>
        <v>3.3743912918934402E-2</v>
      </c>
      <c r="K49" s="38">
        <f t="shared" si="26"/>
        <v>3.3743912918934402E-2</v>
      </c>
      <c r="L49" s="38">
        <f t="shared" si="26"/>
        <v>3.3743912918934402E-2</v>
      </c>
      <c r="M49" s="38">
        <f t="shared" si="26"/>
        <v>3.3743912918934402E-2</v>
      </c>
      <c r="N49" s="38">
        <f t="shared" si="26"/>
        <v>3.3743912918934402E-2</v>
      </c>
      <c r="O49" s="38">
        <f t="shared" si="26"/>
        <v>3.3743912918934402E-2</v>
      </c>
      <c r="P49" s="38">
        <f t="shared" si="26"/>
        <v>3.3743912918934402E-2</v>
      </c>
      <c r="Q49" s="38">
        <f t="shared" si="26"/>
        <v>3.3743912918934402E-2</v>
      </c>
      <c r="S49" s="39">
        <f t="shared" si="23"/>
        <v>3.3743912918934409E-2</v>
      </c>
    </row>
    <row r="50" spans="2:19">
      <c r="B50" s="6" t="s">
        <v>19</v>
      </c>
      <c r="C50" s="15">
        <f>C42/C39</f>
        <v>0.11802656546489564</v>
      </c>
      <c r="D50" s="15">
        <f t="shared" ref="D50:Q50" si="27">D42/D39</f>
        <v>8.5518102372034957E-2</v>
      </c>
      <c r="E50" s="15">
        <f t="shared" si="27"/>
        <v>8.5518102372034957E-2</v>
      </c>
      <c r="F50" s="15">
        <f t="shared" si="27"/>
        <v>8.5518102372034957E-2</v>
      </c>
      <c r="G50" s="15">
        <f t="shared" si="27"/>
        <v>8.5518102372034957E-2</v>
      </c>
      <c r="H50" s="15">
        <f t="shared" si="27"/>
        <v>8.5518102372034957E-2</v>
      </c>
      <c r="I50" s="15">
        <f t="shared" si="27"/>
        <v>8.5518102372034957E-2</v>
      </c>
      <c r="J50" s="15">
        <f t="shared" si="27"/>
        <v>8.5518102372034957E-2</v>
      </c>
      <c r="K50" s="15">
        <f t="shared" si="27"/>
        <v>8.5518102372034957E-2</v>
      </c>
      <c r="L50" s="15">
        <f t="shared" si="27"/>
        <v>8.5518102372034957E-2</v>
      </c>
      <c r="M50" s="15">
        <f t="shared" si="27"/>
        <v>8.5518102372034957E-2</v>
      </c>
      <c r="N50" s="15">
        <f t="shared" si="27"/>
        <v>8.5518102372034957E-2</v>
      </c>
      <c r="O50" s="15">
        <f t="shared" si="27"/>
        <v>8.5518102372034957E-2</v>
      </c>
      <c r="P50" s="15">
        <f t="shared" si="27"/>
        <v>8.5518102372034957E-2</v>
      </c>
      <c r="Q50" s="15">
        <f t="shared" si="27"/>
        <v>8.5518102372034957E-2</v>
      </c>
      <c r="S50" s="39">
        <f t="shared" si="23"/>
        <v>8.5518102372034957E-2</v>
      </c>
    </row>
    <row r="51" spans="2:19">
      <c r="B51" s="6" t="s">
        <v>20</v>
      </c>
      <c r="C51" s="15">
        <f>C43/C39</f>
        <v>2.2770398481973434E-2</v>
      </c>
      <c r="D51" s="15">
        <f t="shared" ref="D51:Q51" si="28">D43/D39</f>
        <v>1.0522561084358837E-2</v>
      </c>
      <c r="E51" s="15">
        <f t="shared" si="28"/>
        <v>1.0522561084358837E-2</v>
      </c>
      <c r="F51" s="15">
        <f t="shared" si="28"/>
        <v>1.0522561084358837E-2</v>
      </c>
      <c r="G51" s="15">
        <f t="shared" si="28"/>
        <v>1.0522561084358837E-2</v>
      </c>
      <c r="H51" s="15">
        <f t="shared" si="28"/>
        <v>1.0522561084358837E-2</v>
      </c>
      <c r="I51" s="15">
        <f t="shared" si="28"/>
        <v>1.0522561084358837E-2</v>
      </c>
      <c r="J51" s="15">
        <f t="shared" si="28"/>
        <v>1.0522561084358837E-2</v>
      </c>
      <c r="K51" s="15">
        <f t="shared" si="28"/>
        <v>1.0522561084358837E-2</v>
      </c>
      <c r="L51" s="15">
        <f t="shared" si="28"/>
        <v>1.0522561084358837E-2</v>
      </c>
      <c r="M51" s="15">
        <f t="shared" si="28"/>
        <v>1.0522561084358837E-2</v>
      </c>
      <c r="N51" s="15">
        <f t="shared" si="28"/>
        <v>1.0522561084358837E-2</v>
      </c>
      <c r="O51" s="15">
        <f t="shared" si="28"/>
        <v>1.0522561084358837E-2</v>
      </c>
      <c r="P51" s="15">
        <f t="shared" si="28"/>
        <v>1.0522561084358837E-2</v>
      </c>
      <c r="Q51" s="15">
        <f t="shared" si="28"/>
        <v>1.0522561084358837E-2</v>
      </c>
      <c r="S51" s="39">
        <f t="shared" si="23"/>
        <v>1.0522561084358837E-2</v>
      </c>
    </row>
    <row r="52" spans="2:19">
      <c r="B52" s="6" t="s">
        <v>21</v>
      </c>
      <c r="C52" s="15">
        <f>C43/C42</f>
        <v>0.19292604501607716</v>
      </c>
      <c r="D52" s="15">
        <f t="shared" ref="D52:Q52" si="29">D43/D42</f>
        <v>0.12304483837330553</v>
      </c>
      <c r="E52" s="15">
        <f t="shared" si="29"/>
        <v>0.12304483837330553</v>
      </c>
      <c r="F52" s="15">
        <f t="shared" si="29"/>
        <v>0.12304483837330553</v>
      </c>
      <c r="G52" s="15">
        <f t="shared" si="29"/>
        <v>0.12304483837330553</v>
      </c>
      <c r="H52" s="15">
        <f t="shared" si="29"/>
        <v>0.12304483837330553</v>
      </c>
      <c r="I52" s="15">
        <f t="shared" si="29"/>
        <v>0.12304483837330553</v>
      </c>
      <c r="J52" s="15">
        <f t="shared" si="29"/>
        <v>0.12304483837330553</v>
      </c>
      <c r="K52" s="15">
        <f t="shared" si="29"/>
        <v>0.12304483837330553</v>
      </c>
      <c r="L52" s="15">
        <f t="shared" si="29"/>
        <v>0.12304483837330553</v>
      </c>
      <c r="M52" s="15">
        <f t="shared" si="29"/>
        <v>0.12304483837330553</v>
      </c>
      <c r="N52" s="15">
        <f t="shared" si="29"/>
        <v>0.12304483837330553</v>
      </c>
      <c r="O52" s="15">
        <f t="shared" si="29"/>
        <v>0.12304483837330553</v>
      </c>
      <c r="P52" s="15">
        <f t="shared" si="29"/>
        <v>0.12304483837330553</v>
      </c>
      <c r="Q52" s="15">
        <f t="shared" si="29"/>
        <v>0.12304483837330553</v>
      </c>
      <c r="S52" s="39">
        <f t="shared" si="23"/>
        <v>0.12304483837330554</v>
      </c>
    </row>
    <row r="53" spans="2:19">
      <c r="B53" s="6" t="s">
        <v>22</v>
      </c>
      <c r="C53" s="40">
        <f>C44/C38</f>
        <v>2.6002971768202079E-3</v>
      </c>
      <c r="D53" s="40">
        <f t="shared" ref="D53:Q53" si="30">D44/D38</f>
        <v>3.8957318819822402E-3</v>
      </c>
      <c r="E53" s="40">
        <f t="shared" si="30"/>
        <v>3.8957318819822402E-3</v>
      </c>
      <c r="F53" s="40">
        <f t="shared" si="30"/>
        <v>3.8957318819822402E-3</v>
      </c>
      <c r="G53" s="40">
        <f t="shared" si="30"/>
        <v>3.8957318819822402E-3</v>
      </c>
      <c r="H53" s="40">
        <f t="shared" si="30"/>
        <v>3.8957318819822402E-3</v>
      </c>
      <c r="I53" s="40">
        <f t="shared" si="30"/>
        <v>3.8957318819822402E-3</v>
      </c>
      <c r="J53" s="40">
        <f t="shared" si="30"/>
        <v>3.8957318819822402E-3</v>
      </c>
      <c r="K53" s="40">
        <f t="shared" si="30"/>
        <v>3.8957318819822402E-3</v>
      </c>
      <c r="L53" s="40">
        <f t="shared" si="30"/>
        <v>3.8957318819822402E-3</v>
      </c>
      <c r="M53" s="40">
        <f t="shared" si="30"/>
        <v>3.8957318819822402E-3</v>
      </c>
      <c r="N53" s="40">
        <f t="shared" si="30"/>
        <v>3.8957318819822402E-3</v>
      </c>
      <c r="O53" s="40">
        <f t="shared" si="30"/>
        <v>3.8957318819822402E-3</v>
      </c>
      <c r="P53" s="40">
        <f t="shared" si="30"/>
        <v>3.8957318819822402E-3</v>
      </c>
      <c r="Q53" s="40">
        <f t="shared" si="30"/>
        <v>3.8957318819822402E-3</v>
      </c>
      <c r="S53" s="39">
        <f t="shared" si="23"/>
        <v>3.8957318819822389E-3</v>
      </c>
    </row>
    <row r="55" spans="2:19" s="35" customFormat="1">
      <c r="B55" s="9" t="s">
        <v>3</v>
      </c>
      <c r="C55" s="24">
        <v>2012</v>
      </c>
      <c r="D55" s="24"/>
      <c r="E55" s="25">
        <v>2013</v>
      </c>
      <c r="F55" s="26"/>
      <c r="G55" s="26"/>
      <c r="H55" s="26"/>
      <c r="I55" s="27"/>
      <c r="J55" s="27"/>
      <c r="K55" s="27"/>
      <c r="L55" s="27"/>
      <c r="M55" s="27"/>
      <c r="N55" s="27"/>
      <c r="O55" s="27"/>
      <c r="P55" s="27"/>
      <c r="Q55" s="28">
        <v>2014</v>
      </c>
    </row>
    <row r="56" spans="2:19">
      <c r="C56" s="49" t="s">
        <v>29</v>
      </c>
      <c r="D56" s="49" t="s">
        <v>30</v>
      </c>
      <c r="E56" s="49" t="s">
        <v>31</v>
      </c>
      <c r="F56" s="49" t="s">
        <v>32</v>
      </c>
      <c r="G56" s="49" t="s">
        <v>33</v>
      </c>
      <c r="H56" s="49" t="s">
        <v>34</v>
      </c>
      <c r="I56" s="49" t="s">
        <v>35</v>
      </c>
      <c r="J56" s="49" t="s">
        <v>36</v>
      </c>
      <c r="K56" s="49" t="s">
        <v>37</v>
      </c>
      <c r="L56" s="49" t="s">
        <v>38</v>
      </c>
      <c r="M56" s="49" t="s">
        <v>39</v>
      </c>
      <c r="N56" s="49" t="s">
        <v>40</v>
      </c>
      <c r="O56" s="49" t="s">
        <v>29</v>
      </c>
      <c r="P56" s="49" t="s">
        <v>30</v>
      </c>
      <c r="Q56" s="30" t="s">
        <v>31</v>
      </c>
      <c r="R56" s="35"/>
      <c r="S56" s="9" t="s">
        <v>41</v>
      </c>
    </row>
    <row r="57" spans="2:19">
      <c r="B57" s="6" t="s">
        <v>7</v>
      </c>
      <c r="C57" s="6">
        <v>26132</v>
      </c>
      <c r="D57" s="6">
        <v>26243</v>
      </c>
      <c r="E57" s="6">
        <v>25008</v>
      </c>
      <c r="F57" s="6">
        <v>25008</v>
      </c>
      <c r="G57" s="6">
        <v>25008</v>
      </c>
      <c r="H57" s="6">
        <v>25008</v>
      </c>
      <c r="I57" s="6">
        <v>25008</v>
      </c>
      <c r="J57" s="6">
        <v>25008</v>
      </c>
      <c r="K57" s="6">
        <v>25008</v>
      </c>
      <c r="L57" s="6">
        <v>25008</v>
      </c>
      <c r="M57" s="6">
        <v>25008</v>
      </c>
      <c r="N57" s="6">
        <v>25008</v>
      </c>
      <c r="O57" s="6">
        <v>25008</v>
      </c>
      <c r="P57" s="6">
        <v>25008</v>
      </c>
      <c r="Q57" s="6">
        <v>25008</v>
      </c>
      <c r="S57" s="33">
        <f t="shared" ref="S57:S63" si="31">AVERAGE(D57:O57)</f>
        <v>25110.916666666668</v>
      </c>
    </row>
    <row r="58" spans="2:19">
      <c r="B58" s="6" t="s">
        <v>8</v>
      </c>
      <c r="C58" s="6">
        <v>25349</v>
      </c>
      <c r="D58" s="6">
        <v>25454</v>
      </c>
      <c r="E58" s="6">
        <v>24239</v>
      </c>
      <c r="F58" s="6">
        <v>24239</v>
      </c>
      <c r="G58" s="6">
        <v>24239</v>
      </c>
      <c r="H58" s="6">
        <v>24239</v>
      </c>
      <c r="I58" s="6">
        <v>24239</v>
      </c>
      <c r="J58" s="6">
        <v>24239</v>
      </c>
      <c r="K58" s="6">
        <v>24239</v>
      </c>
      <c r="L58" s="6">
        <v>24239</v>
      </c>
      <c r="M58" s="6">
        <v>24239</v>
      </c>
      <c r="N58" s="6">
        <v>24239</v>
      </c>
      <c r="O58" s="6">
        <v>24239</v>
      </c>
      <c r="P58" s="6">
        <v>24239</v>
      </c>
      <c r="Q58" s="6">
        <v>24239</v>
      </c>
      <c r="S58" s="33">
        <f t="shared" si="31"/>
        <v>24340.25</v>
      </c>
    </row>
    <row r="59" spans="2:19">
      <c r="B59" s="6" t="s">
        <v>9</v>
      </c>
      <c r="C59" s="6">
        <v>155</v>
      </c>
      <c r="D59" s="6">
        <v>207</v>
      </c>
      <c r="E59" s="6">
        <v>152</v>
      </c>
      <c r="F59" s="6">
        <v>152</v>
      </c>
      <c r="G59" s="6">
        <v>152</v>
      </c>
      <c r="H59" s="6">
        <v>152</v>
      </c>
      <c r="I59" s="6">
        <v>152</v>
      </c>
      <c r="J59" s="6">
        <v>152</v>
      </c>
      <c r="K59" s="6">
        <v>152</v>
      </c>
      <c r="L59" s="6">
        <v>152</v>
      </c>
      <c r="M59" s="6">
        <v>152</v>
      </c>
      <c r="N59" s="6">
        <v>152</v>
      </c>
      <c r="O59" s="6">
        <v>152</v>
      </c>
      <c r="P59" s="6">
        <v>152</v>
      </c>
      <c r="Q59" s="6">
        <v>152</v>
      </c>
      <c r="S59" s="33">
        <f t="shared" si="31"/>
        <v>156.58333333333334</v>
      </c>
    </row>
    <row r="60" spans="2:19">
      <c r="B60" s="6" t="s">
        <v>10</v>
      </c>
      <c r="C60" s="6">
        <v>974</v>
      </c>
      <c r="D60" s="6">
        <v>962</v>
      </c>
      <c r="E60" s="6">
        <v>1004</v>
      </c>
      <c r="F60" s="6">
        <v>1004</v>
      </c>
      <c r="G60" s="6">
        <v>1004</v>
      </c>
      <c r="H60" s="6">
        <v>1004</v>
      </c>
      <c r="I60" s="6">
        <v>1004</v>
      </c>
      <c r="J60" s="6">
        <v>1004</v>
      </c>
      <c r="K60" s="6">
        <v>1004</v>
      </c>
      <c r="L60" s="6">
        <v>1004</v>
      </c>
      <c r="M60" s="6">
        <v>1004</v>
      </c>
      <c r="N60" s="6">
        <v>1004</v>
      </c>
      <c r="O60" s="6">
        <v>1004</v>
      </c>
      <c r="P60" s="6">
        <v>1004</v>
      </c>
      <c r="Q60" s="6">
        <v>1004</v>
      </c>
      <c r="S60" s="33">
        <f t="shared" si="31"/>
        <v>1000.5</v>
      </c>
    </row>
    <row r="61" spans="2:19">
      <c r="B61" s="6" t="s">
        <v>11</v>
      </c>
      <c r="C61" s="6">
        <v>1482</v>
      </c>
      <c r="D61" s="6">
        <v>1430</v>
      </c>
      <c r="E61" s="6">
        <v>1514</v>
      </c>
      <c r="F61" s="6">
        <v>1514</v>
      </c>
      <c r="G61" s="6">
        <v>1514</v>
      </c>
      <c r="H61" s="6">
        <v>1514</v>
      </c>
      <c r="I61" s="6">
        <v>1514</v>
      </c>
      <c r="J61" s="6">
        <v>1514</v>
      </c>
      <c r="K61" s="6">
        <v>1514</v>
      </c>
      <c r="L61" s="6">
        <v>1514</v>
      </c>
      <c r="M61" s="6">
        <v>1514</v>
      </c>
      <c r="N61" s="6">
        <v>1514</v>
      </c>
      <c r="O61" s="6">
        <v>1514</v>
      </c>
      <c r="P61" s="6">
        <v>1514</v>
      </c>
      <c r="Q61" s="6">
        <v>1514</v>
      </c>
      <c r="S61" s="33">
        <f t="shared" si="31"/>
        <v>1507</v>
      </c>
    </row>
    <row r="62" spans="2:19">
      <c r="B62" s="34" t="s">
        <v>12</v>
      </c>
      <c r="C62" s="6">
        <v>305</v>
      </c>
      <c r="D62" s="6">
        <v>302</v>
      </c>
      <c r="E62" s="6">
        <v>367</v>
      </c>
      <c r="F62" s="6">
        <v>367</v>
      </c>
      <c r="G62" s="6">
        <v>367</v>
      </c>
      <c r="H62" s="6">
        <v>367</v>
      </c>
      <c r="I62" s="6">
        <v>367</v>
      </c>
      <c r="J62" s="6">
        <v>367</v>
      </c>
      <c r="K62" s="6">
        <v>367</v>
      </c>
      <c r="L62" s="6">
        <v>367</v>
      </c>
      <c r="M62" s="6">
        <v>367</v>
      </c>
      <c r="N62" s="6">
        <v>367</v>
      </c>
      <c r="O62" s="6">
        <v>367</v>
      </c>
      <c r="P62" s="6">
        <v>367</v>
      </c>
      <c r="Q62" s="6">
        <v>367</v>
      </c>
      <c r="S62" s="33">
        <f t="shared" si="31"/>
        <v>361.58333333333331</v>
      </c>
    </row>
    <row r="63" spans="2:19">
      <c r="B63" s="6" t="s">
        <v>13</v>
      </c>
      <c r="C63" s="6">
        <v>71</v>
      </c>
      <c r="D63" s="6">
        <v>79</v>
      </c>
      <c r="E63" s="6">
        <v>90</v>
      </c>
      <c r="F63" s="6">
        <v>90</v>
      </c>
      <c r="G63" s="6">
        <v>90</v>
      </c>
      <c r="H63" s="6">
        <v>90</v>
      </c>
      <c r="I63" s="6">
        <v>90</v>
      </c>
      <c r="J63" s="6">
        <v>90</v>
      </c>
      <c r="K63" s="6">
        <v>90</v>
      </c>
      <c r="L63" s="6">
        <v>90</v>
      </c>
      <c r="M63" s="6">
        <v>90</v>
      </c>
      <c r="N63" s="6">
        <v>90</v>
      </c>
      <c r="O63" s="6">
        <v>90</v>
      </c>
      <c r="P63" s="6">
        <v>90</v>
      </c>
      <c r="Q63" s="6">
        <v>90</v>
      </c>
      <c r="S63" s="33">
        <f t="shared" si="31"/>
        <v>89.083333333333329</v>
      </c>
    </row>
    <row r="64" spans="2:19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2:19">
      <c r="B65" s="6" t="s">
        <v>15</v>
      </c>
      <c r="C65" s="38">
        <f>C58/C57</f>
        <v>0.97003673656819223</v>
      </c>
      <c r="D65" s="38">
        <f t="shared" ref="D65:Q65" si="32">D58/D57</f>
        <v>0.96993483976679495</v>
      </c>
      <c r="E65" s="38">
        <f t="shared" si="32"/>
        <v>0.96924984005118364</v>
      </c>
      <c r="F65" s="38">
        <f t="shared" si="32"/>
        <v>0.96924984005118364</v>
      </c>
      <c r="G65" s="38">
        <f t="shared" si="32"/>
        <v>0.96924984005118364</v>
      </c>
      <c r="H65" s="38">
        <f t="shared" si="32"/>
        <v>0.96924984005118364</v>
      </c>
      <c r="I65" s="38">
        <f t="shared" si="32"/>
        <v>0.96924984005118364</v>
      </c>
      <c r="J65" s="38">
        <f t="shared" si="32"/>
        <v>0.96924984005118364</v>
      </c>
      <c r="K65" s="38">
        <f t="shared" si="32"/>
        <v>0.96924984005118364</v>
      </c>
      <c r="L65" s="38">
        <f t="shared" si="32"/>
        <v>0.96924984005118364</v>
      </c>
      <c r="M65" s="38">
        <f t="shared" si="32"/>
        <v>0.96924984005118364</v>
      </c>
      <c r="N65" s="38">
        <f t="shared" si="32"/>
        <v>0.96924984005118364</v>
      </c>
      <c r="O65" s="38">
        <f t="shared" si="32"/>
        <v>0.96924984005118364</v>
      </c>
      <c r="P65" s="38">
        <f t="shared" si="32"/>
        <v>0.96924984005118364</v>
      </c>
      <c r="Q65" s="38">
        <f t="shared" si="32"/>
        <v>0.96924984005118364</v>
      </c>
      <c r="S65" s="39">
        <f t="shared" ref="S65:S72" si="33">AVERAGE(D65:O65)</f>
        <v>0.96930692336081792</v>
      </c>
    </row>
    <row r="66" spans="2:19">
      <c r="B66" s="6" t="s">
        <v>16</v>
      </c>
      <c r="C66" s="38">
        <f>1-C65</f>
        <v>2.9963263431807774E-2</v>
      </c>
      <c r="D66" s="38">
        <f t="shared" ref="D66:Q66" si="34">1-D65</f>
        <v>3.0065160233205046E-2</v>
      </c>
      <c r="E66" s="38">
        <f t="shared" si="34"/>
        <v>3.0750159948816358E-2</v>
      </c>
      <c r="F66" s="38">
        <f t="shared" si="34"/>
        <v>3.0750159948816358E-2</v>
      </c>
      <c r="G66" s="38">
        <f t="shared" si="34"/>
        <v>3.0750159948816358E-2</v>
      </c>
      <c r="H66" s="38">
        <f t="shared" si="34"/>
        <v>3.0750159948816358E-2</v>
      </c>
      <c r="I66" s="38">
        <f t="shared" si="34"/>
        <v>3.0750159948816358E-2</v>
      </c>
      <c r="J66" s="38">
        <f t="shared" si="34"/>
        <v>3.0750159948816358E-2</v>
      </c>
      <c r="K66" s="38">
        <f t="shared" si="34"/>
        <v>3.0750159948816358E-2</v>
      </c>
      <c r="L66" s="38">
        <f t="shared" si="34"/>
        <v>3.0750159948816358E-2</v>
      </c>
      <c r="M66" s="38">
        <f t="shared" si="34"/>
        <v>3.0750159948816358E-2</v>
      </c>
      <c r="N66" s="38">
        <f t="shared" si="34"/>
        <v>3.0750159948816358E-2</v>
      </c>
      <c r="O66" s="38">
        <f t="shared" si="34"/>
        <v>3.0750159948816358E-2</v>
      </c>
      <c r="P66" s="38">
        <f t="shared" si="34"/>
        <v>3.0750159948816358E-2</v>
      </c>
      <c r="Q66" s="38">
        <f t="shared" si="34"/>
        <v>3.0750159948816358E-2</v>
      </c>
      <c r="S66" s="39">
        <f t="shared" si="33"/>
        <v>3.0693076639182082E-2</v>
      </c>
    </row>
    <row r="67" spans="2:19">
      <c r="B67" s="6" t="s">
        <v>17</v>
      </c>
      <c r="C67" s="38">
        <f>C59/C57</f>
        <v>5.9314250727077909E-3</v>
      </c>
      <c r="D67" s="38">
        <f t="shared" ref="D67:Q67" si="35">D59/D57</f>
        <v>7.8878177037686233E-3</v>
      </c>
      <c r="E67" s="38">
        <f t="shared" si="35"/>
        <v>6.0780550223928347E-3</v>
      </c>
      <c r="F67" s="38">
        <f t="shared" si="35"/>
        <v>6.0780550223928347E-3</v>
      </c>
      <c r="G67" s="38">
        <f t="shared" si="35"/>
        <v>6.0780550223928347E-3</v>
      </c>
      <c r="H67" s="38">
        <f t="shared" si="35"/>
        <v>6.0780550223928347E-3</v>
      </c>
      <c r="I67" s="38">
        <f t="shared" si="35"/>
        <v>6.0780550223928347E-3</v>
      </c>
      <c r="J67" s="38">
        <f t="shared" si="35"/>
        <v>6.0780550223928347E-3</v>
      </c>
      <c r="K67" s="38">
        <f t="shared" si="35"/>
        <v>6.0780550223928347E-3</v>
      </c>
      <c r="L67" s="38">
        <f t="shared" si="35"/>
        <v>6.0780550223928347E-3</v>
      </c>
      <c r="M67" s="38">
        <f t="shared" si="35"/>
        <v>6.0780550223928347E-3</v>
      </c>
      <c r="N67" s="38">
        <f t="shared" si="35"/>
        <v>6.0780550223928347E-3</v>
      </c>
      <c r="O67" s="38">
        <f t="shared" si="35"/>
        <v>6.0780550223928347E-3</v>
      </c>
      <c r="P67" s="38">
        <f t="shared" si="35"/>
        <v>6.0780550223928347E-3</v>
      </c>
      <c r="Q67" s="38">
        <f t="shared" si="35"/>
        <v>6.0780550223928347E-3</v>
      </c>
      <c r="S67" s="39">
        <f t="shared" si="33"/>
        <v>6.2288685791741516E-3</v>
      </c>
    </row>
    <row r="68" spans="2:19">
      <c r="B68" s="6" t="s">
        <v>18</v>
      </c>
      <c r="C68" s="38">
        <f>C60/C57</f>
        <v>3.7272309811725086E-2</v>
      </c>
      <c r="D68" s="38">
        <f t="shared" ref="D68:Q69" si="36">D60/D57</f>
        <v>3.6657394352779787E-2</v>
      </c>
      <c r="E68" s="38">
        <f t="shared" si="36"/>
        <v>4.0147152911068455E-2</v>
      </c>
      <c r="F68" s="38">
        <f t="shared" si="36"/>
        <v>4.0147152911068455E-2</v>
      </c>
      <c r="G68" s="38">
        <f t="shared" si="36"/>
        <v>4.0147152911068455E-2</v>
      </c>
      <c r="H68" s="38">
        <f t="shared" si="36"/>
        <v>4.0147152911068455E-2</v>
      </c>
      <c r="I68" s="38">
        <f t="shared" si="36"/>
        <v>4.0147152911068455E-2</v>
      </c>
      <c r="J68" s="38">
        <f t="shared" si="36"/>
        <v>4.0147152911068455E-2</v>
      </c>
      <c r="K68" s="38">
        <f t="shared" si="36"/>
        <v>4.0147152911068455E-2</v>
      </c>
      <c r="L68" s="38">
        <f t="shared" si="36"/>
        <v>4.0147152911068455E-2</v>
      </c>
      <c r="M68" s="38">
        <f t="shared" si="36"/>
        <v>4.0147152911068455E-2</v>
      </c>
      <c r="N68" s="38">
        <f t="shared" si="36"/>
        <v>4.0147152911068455E-2</v>
      </c>
      <c r="O68" s="38">
        <f t="shared" si="36"/>
        <v>4.0147152911068455E-2</v>
      </c>
      <c r="P68" s="38">
        <f t="shared" si="36"/>
        <v>4.0147152911068455E-2</v>
      </c>
      <c r="Q68" s="38">
        <f t="shared" si="36"/>
        <v>4.0147152911068455E-2</v>
      </c>
      <c r="S68" s="39">
        <f t="shared" si="33"/>
        <v>3.9856339697877739E-2</v>
      </c>
    </row>
    <row r="69" spans="2:19">
      <c r="B69" s="6" t="s">
        <v>19</v>
      </c>
      <c r="C69" s="15">
        <f>C61/C58</f>
        <v>5.8463844727602667E-2</v>
      </c>
      <c r="D69" s="15">
        <f t="shared" si="36"/>
        <v>5.6179775280898875E-2</v>
      </c>
      <c r="E69" s="15">
        <f t="shared" si="36"/>
        <v>6.2461322661825983E-2</v>
      </c>
      <c r="F69" s="15">
        <f t="shared" si="36"/>
        <v>6.2461322661825983E-2</v>
      </c>
      <c r="G69" s="15">
        <f t="shared" si="36"/>
        <v>6.2461322661825983E-2</v>
      </c>
      <c r="H69" s="15">
        <f t="shared" si="36"/>
        <v>6.2461322661825983E-2</v>
      </c>
      <c r="I69" s="15">
        <f t="shared" si="36"/>
        <v>6.2461322661825983E-2</v>
      </c>
      <c r="J69" s="15">
        <f t="shared" si="36"/>
        <v>6.2461322661825983E-2</v>
      </c>
      <c r="K69" s="15">
        <f t="shared" si="36"/>
        <v>6.2461322661825983E-2</v>
      </c>
      <c r="L69" s="15">
        <f t="shared" si="36"/>
        <v>6.2461322661825983E-2</v>
      </c>
      <c r="M69" s="15">
        <f t="shared" si="36"/>
        <v>6.2461322661825983E-2</v>
      </c>
      <c r="N69" s="15">
        <f t="shared" si="36"/>
        <v>6.2461322661825983E-2</v>
      </c>
      <c r="O69" s="15">
        <f t="shared" si="36"/>
        <v>6.2461322661825983E-2</v>
      </c>
      <c r="P69" s="15">
        <f t="shared" si="36"/>
        <v>6.2461322661825983E-2</v>
      </c>
      <c r="Q69" s="15">
        <f t="shared" si="36"/>
        <v>6.2461322661825983E-2</v>
      </c>
      <c r="S69" s="39">
        <f t="shared" si="33"/>
        <v>6.193786038008206E-2</v>
      </c>
    </row>
    <row r="70" spans="2:19">
      <c r="B70" s="6" t="s">
        <v>20</v>
      </c>
      <c r="C70" s="15">
        <f>C62/C58</f>
        <v>1.2032032821807566E-2</v>
      </c>
      <c r="D70" s="15">
        <f t="shared" ref="D70:Q70" si="37">D62/D58</f>
        <v>1.1864539954427595E-2</v>
      </c>
      <c r="E70" s="15">
        <f t="shared" si="37"/>
        <v>1.5140888650521886E-2</v>
      </c>
      <c r="F70" s="15">
        <f t="shared" si="37"/>
        <v>1.5140888650521886E-2</v>
      </c>
      <c r="G70" s="15">
        <f t="shared" si="37"/>
        <v>1.5140888650521886E-2</v>
      </c>
      <c r="H70" s="15">
        <f t="shared" si="37"/>
        <v>1.5140888650521886E-2</v>
      </c>
      <c r="I70" s="15">
        <f t="shared" si="37"/>
        <v>1.5140888650521886E-2</v>
      </c>
      <c r="J70" s="15">
        <f t="shared" si="37"/>
        <v>1.5140888650521886E-2</v>
      </c>
      <c r="K70" s="15">
        <f t="shared" si="37"/>
        <v>1.5140888650521886E-2</v>
      </c>
      <c r="L70" s="15">
        <f t="shared" si="37"/>
        <v>1.5140888650521886E-2</v>
      </c>
      <c r="M70" s="15">
        <f t="shared" si="37"/>
        <v>1.5140888650521886E-2</v>
      </c>
      <c r="N70" s="15">
        <f t="shared" si="37"/>
        <v>1.5140888650521886E-2</v>
      </c>
      <c r="O70" s="15">
        <f t="shared" si="37"/>
        <v>1.5140888650521886E-2</v>
      </c>
      <c r="P70" s="15">
        <f t="shared" si="37"/>
        <v>1.5140888650521886E-2</v>
      </c>
      <c r="Q70" s="15">
        <f t="shared" si="37"/>
        <v>1.5140888650521886E-2</v>
      </c>
      <c r="S70" s="39">
        <f t="shared" si="33"/>
        <v>1.4867859592514028E-2</v>
      </c>
    </row>
    <row r="71" spans="2:19">
      <c r="B71" s="6" t="s">
        <v>21</v>
      </c>
      <c r="C71" s="15">
        <f>C62/C61</f>
        <v>0.2058029689608637</v>
      </c>
      <c r="D71" s="15">
        <f t="shared" ref="D71:Q71" si="38">D62/D61</f>
        <v>0.21118881118881119</v>
      </c>
      <c r="E71" s="15">
        <f t="shared" si="38"/>
        <v>0.24240422721268165</v>
      </c>
      <c r="F71" s="15">
        <f t="shared" si="38"/>
        <v>0.24240422721268165</v>
      </c>
      <c r="G71" s="15">
        <f t="shared" si="38"/>
        <v>0.24240422721268165</v>
      </c>
      <c r="H71" s="15">
        <f t="shared" si="38"/>
        <v>0.24240422721268165</v>
      </c>
      <c r="I71" s="15">
        <f t="shared" si="38"/>
        <v>0.24240422721268165</v>
      </c>
      <c r="J71" s="15">
        <f t="shared" si="38"/>
        <v>0.24240422721268165</v>
      </c>
      <c r="K71" s="15">
        <f t="shared" si="38"/>
        <v>0.24240422721268165</v>
      </c>
      <c r="L71" s="15">
        <f t="shared" si="38"/>
        <v>0.24240422721268165</v>
      </c>
      <c r="M71" s="15">
        <f t="shared" si="38"/>
        <v>0.24240422721268165</v>
      </c>
      <c r="N71" s="15">
        <f t="shared" si="38"/>
        <v>0.24240422721268165</v>
      </c>
      <c r="O71" s="15">
        <f t="shared" si="38"/>
        <v>0.24240422721268165</v>
      </c>
      <c r="P71" s="15">
        <f t="shared" si="38"/>
        <v>0.24240422721268165</v>
      </c>
      <c r="Q71" s="15">
        <f t="shared" si="38"/>
        <v>0.24240422721268165</v>
      </c>
      <c r="S71" s="39">
        <f t="shared" si="33"/>
        <v>0.23980294254402579</v>
      </c>
    </row>
    <row r="72" spans="2:19">
      <c r="B72" s="6" t="s">
        <v>22</v>
      </c>
      <c r="C72" s="40">
        <f>C63/C57</f>
        <v>2.7169753558855042E-3</v>
      </c>
      <c r="D72" s="40">
        <f t="shared" ref="D72:Q72" si="39">D63/D57</f>
        <v>3.0103265632740158E-3</v>
      </c>
      <c r="E72" s="40">
        <f t="shared" si="39"/>
        <v>3.5988483685220731E-3</v>
      </c>
      <c r="F72" s="40">
        <f t="shared" si="39"/>
        <v>3.5988483685220731E-3</v>
      </c>
      <c r="G72" s="40">
        <f t="shared" si="39"/>
        <v>3.5988483685220731E-3</v>
      </c>
      <c r="H72" s="40">
        <f t="shared" si="39"/>
        <v>3.5988483685220731E-3</v>
      </c>
      <c r="I72" s="40">
        <f t="shared" si="39"/>
        <v>3.5988483685220731E-3</v>
      </c>
      <c r="J72" s="40">
        <f t="shared" si="39"/>
        <v>3.5988483685220731E-3</v>
      </c>
      <c r="K72" s="40">
        <f t="shared" si="39"/>
        <v>3.5988483685220731E-3</v>
      </c>
      <c r="L72" s="40">
        <f t="shared" si="39"/>
        <v>3.5988483685220731E-3</v>
      </c>
      <c r="M72" s="40">
        <f t="shared" si="39"/>
        <v>3.5988483685220731E-3</v>
      </c>
      <c r="N72" s="40">
        <f t="shared" si="39"/>
        <v>3.5988483685220731E-3</v>
      </c>
      <c r="O72" s="40">
        <f t="shared" si="39"/>
        <v>3.5988483685220731E-3</v>
      </c>
      <c r="P72" s="40">
        <f t="shared" si="39"/>
        <v>3.5988483685220731E-3</v>
      </c>
      <c r="Q72" s="40">
        <f t="shared" si="39"/>
        <v>3.5988483685220731E-3</v>
      </c>
      <c r="S72" s="39">
        <f t="shared" si="33"/>
        <v>3.5498048847514021E-3</v>
      </c>
    </row>
    <row r="74" spans="2:19">
      <c r="B74" s="9" t="s">
        <v>42</v>
      </c>
      <c r="C74" s="24">
        <v>2012</v>
      </c>
      <c r="D74" s="24"/>
      <c r="E74" s="25">
        <v>2013</v>
      </c>
      <c r="F74" s="26"/>
      <c r="G74" s="26"/>
      <c r="H74" s="26"/>
      <c r="I74" s="27"/>
      <c r="J74" s="27"/>
      <c r="K74" s="27"/>
      <c r="L74" s="27"/>
      <c r="M74" s="27"/>
      <c r="N74" s="27"/>
      <c r="O74" s="27"/>
      <c r="P74" s="27"/>
      <c r="Q74" s="28">
        <v>2014</v>
      </c>
    </row>
    <row r="75" spans="2:19">
      <c r="C75" s="30" t="s">
        <v>29</v>
      </c>
      <c r="D75" s="30" t="s">
        <v>30</v>
      </c>
      <c r="E75" s="30" t="s">
        <v>31</v>
      </c>
      <c r="F75" s="30" t="s">
        <v>32</v>
      </c>
      <c r="G75" s="30" t="s">
        <v>33</v>
      </c>
      <c r="H75" s="30" t="s">
        <v>34</v>
      </c>
      <c r="I75" s="30" t="s">
        <v>35</v>
      </c>
      <c r="J75" s="30" t="s">
        <v>36</v>
      </c>
      <c r="K75" s="30" t="s">
        <v>37</v>
      </c>
      <c r="L75" s="30" t="s">
        <v>38</v>
      </c>
      <c r="M75" s="30" t="s">
        <v>39</v>
      </c>
      <c r="N75" s="30" t="s">
        <v>40</v>
      </c>
      <c r="O75" s="30" t="s">
        <v>29</v>
      </c>
      <c r="P75" s="30" t="s">
        <v>30</v>
      </c>
      <c r="Q75" s="30" t="s">
        <v>31</v>
      </c>
      <c r="R75" s="35"/>
      <c r="S75" s="9" t="s">
        <v>41</v>
      </c>
    </row>
    <row r="76" spans="2:19">
      <c r="B76" s="6" t="s">
        <v>7</v>
      </c>
      <c r="C76" s="6">
        <v>76</v>
      </c>
      <c r="D76" s="6">
        <v>76</v>
      </c>
      <c r="E76" s="6">
        <v>76</v>
      </c>
      <c r="F76" s="6">
        <v>76</v>
      </c>
      <c r="G76" s="6">
        <v>76</v>
      </c>
      <c r="H76" s="6">
        <v>76</v>
      </c>
      <c r="I76" s="6">
        <v>76</v>
      </c>
      <c r="J76" s="6">
        <v>76</v>
      </c>
      <c r="K76" s="6">
        <v>76</v>
      </c>
      <c r="L76" s="6">
        <v>76</v>
      </c>
      <c r="M76" s="6">
        <v>76</v>
      </c>
      <c r="N76" s="6">
        <v>76</v>
      </c>
      <c r="O76" s="6">
        <v>76</v>
      </c>
      <c r="P76" s="6">
        <v>76</v>
      </c>
      <c r="Q76" s="6">
        <v>76</v>
      </c>
      <c r="S76" s="33">
        <f t="shared" ref="S76:S82" si="40">AVERAGE(D76:O76)</f>
        <v>76</v>
      </c>
    </row>
    <row r="77" spans="2:19">
      <c r="B77" s="6" t="s">
        <v>8</v>
      </c>
      <c r="C77" s="6">
        <v>74</v>
      </c>
      <c r="D77" s="6">
        <v>74</v>
      </c>
      <c r="E77" s="6">
        <v>74</v>
      </c>
      <c r="F77" s="6">
        <v>74</v>
      </c>
      <c r="G77" s="6">
        <v>74</v>
      </c>
      <c r="H77" s="6">
        <v>74</v>
      </c>
      <c r="I77" s="6">
        <v>74</v>
      </c>
      <c r="J77" s="6">
        <v>74</v>
      </c>
      <c r="K77" s="6">
        <v>74</v>
      </c>
      <c r="L77" s="6">
        <v>74</v>
      </c>
      <c r="M77" s="6">
        <v>74</v>
      </c>
      <c r="N77" s="6">
        <v>74</v>
      </c>
      <c r="O77" s="6">
        <v>74</v>
      </c>
      <c r="P77" s="6">
        <v>74</v>
      </c>
      <c r="Q77" s="6">
        <v>74</v>
      </c>
      <c r="S77" s="33">
        <f t="shared" si="40"/>
        <v>74</v>
      </c>
    </row>
    <row r="78" spans="2:19">
      <c r="B78" s="6" t="s">
        <v>9</v>
      </c>
      <c r="C78" s="6">
        <v>2</v>
      </c>
      <c r="D78" s="6">
        <v>2</v>
      </c>
      <c r="E78" s="6">
        <v>2</v>
      </c>
      <c r="F78" s="6">
        <v>2</v>
      </c>
      <c r="G78" s="6">
        <v>2</v>
      </c>
      <c r="H78" s="6">
        <v>2</v>
      </c>
      <c r="I78" s="6">
        <v>2</v>
      </c>
      <c r="J78" s="6">
        <v>2</v>
      </c>
      <c r="K78" s="6">
        <v>2</v>
      </c>
      <c r="L78" s="6">
        <v>2</v>
      </c>
      <c r="M78" s="6">
        <v>2</v>
      </c>
      <c r="N78" s="6">
        <v>2</v>
      </c>
      <c r="O78" s="6">
        <v>2</v>
      </c>
      <c r="P78" s="6">
        <v>2</v>
      </c>
      <c r="Q78" s="6">
        <v>2</v>
      </c>
      <c r="S78" s="33">
        <f t="shared" si="40"/>
        <v>2</v>
      </c>
    </row>
    <row r="79" spans="2:19">
      <c r="B79" s="6" t="s">
        <v>10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S79" s="33">
        <f t="shared" si="40"/>
        <v>0</v>
      </c>
    </row>
    <row r="80" spans="2:19">
      <c r="B80" s="6" t="s">
        <v>11</v>
      </c>
      <c r="C80" s="6">
        <v>27</v>
      </c>
      <c r="D80" s="6">
        <v>27</v>
      </c>
      <c r="E80" s="6">
        <v>27</v>
      </c>
      <c r="F80" s="6">
        <v>27</v>
      </c>
      <c r="G80" s="6">
        <v>27</v>
      </c>
      <c r="H80" s="6">
        <v>27</v>
      </c>
      <c r="I80" s="6">
        <v>27</v>
      </c>
      <c r="J80" s="6">
        <v>27</v>
      </c>
      <c r="K80" s="6">
        <v>27</v>
      </c>
      <c r="L80" s="6">
        <v>27</v>
      </c>
      <c r="M80" s="6">
        <v>27</v>
      </c>
      <c r="N80" s="6">
        <v>27</v>
      </c>
      <c r="O80" s="6">
        <v>27</v>
      </c>
      <c r="P80" s="6">
        <v>27</v>
      </c>
      <c r="Q80" s="6">
        <v>27</v>
      </c>
      <c r="S80" s="33">
        <f t="shared" si="40"/>
        <v>27</v>
      </c>
    </row>
    <row r="81" spans="2:19">
      <c r="B81" s="34" t="s">
        <v>12</v>
      </c>
      <c r="C81" s="6">
        <v>6</v>
      </c>
      <c r="D81" s="6">
        <v>6</v>
      </c>
      <c r="E81" s="6">
        <v>6</v>
      </c>
      <c r="F81" s="6">
        <v>6</v>
      </c>
      <c r="G81" s="6">
        <v>6</v>
      </c>
      <c r="H81" s="6">
        <v>6</v>
      </c>
      <c r="I81" s="6">
        <v>6</v>
      </c>
      <c r="J81" s="6">
        <v>6</v>
      </c>
      <c r="K81" s="6">
        <v>6</v>
      </c>
      <c r="L81" s="6">
        <v>6</v>
      </c>
      <c r="M81" s="6">
        <v>6</v>
      </c>
      <c r="N81" s="6">
        <v>6</v>
      </c>
      <c r="O81" s="6">
        <v>6</v>
      </c>
      <c r="P81" s="6">
        <v>6</v>
      </c>
      <c r="Q81" s="6">
        <v>6</v>
      </c>
      <c r="S81" s="33">
        <f t="shared" si="40"/>
        <v>6</v>
      </c>
    </row>
    <row r="82" spans="2:19">
      <c r="B82" s="6" t="s">
        <v>13</v>
      </c>
      <c r="C82" s="6">
        <v>1</v>
      </c>
      <c r="D82" s="6">
        <v>1</v>
      </c>
      <c r="E82" s="6">
        <v>1</v>
      </c>
      <c r="F82" s="6">
        <v>1</v>
      </c>
      <c r="G82" s="6">
        <v>1</v>
      </c>
      <c r="H82" s="6">
        <v>1</v>
      </c>
      <c r="I82" s="6">
        <v>1</v>
      </c>
      <c r="J82" s="6">
        <v>1</v>
      </c>
      <c r="K82" s="6">
        <v>1</v>
      </c>
      <c r="L82" s="6">
        <v>1</v>
      </c>
      <c r="M82" s="6">
        <v>1</v>
      </c>
      <c r="N82" s="6">
        <v>1</v>
      </c>
      <c r="O82" s="6">
        <v>1</v>
      </c>
      <c r="P82" s="6">
        <v>1</v>
      </c>
      <c r="Q82" s="6">
        <v>1</v>
      </c>
      <c r="S82" s="33">
        <f t="shared" si="40"/>
        <v>1</v>
      </c>
    </row>
    <row r="83" spans="2:19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>
      <c r="B84" s="6" t="s">
        <v>15</v>
      </c>
      <c r="C84" s="38">
        <f>C77/C76</f>
        <v>0.97368421052631582</v>
      </c>
      <c r="D84" s="38">
        <f t="shared" ref="D84:M84" si="41">D77/D76</f>
        <v>0.97368421052631582</v>
      </c>
      <c r="E84" s="38">
        <f t="shared" si="41"/>
        <v>0.97368421052631582</v>
      </c>
      <c r="F84" s="38">
        <f t="shared" si="41"/>
        <v>0.97368421052631582</v>
      </c>
      <c r="G84" s="38">
        <f t="shared" si="41"/>
        <v>0.97368421052631582</v>
      </c>
      <c r="H84" s="38">
        <f t="shared" si="41"/>
        <v>0.97368421052631582</v>
      </c>
      <c r="I84" s="38">
        <f t="shared" si="41"/>
        <v>0.97368421052631582</v>
      </c>
      <c r="J84" s="38">
        <f t="shared" si="41"/>
        <v>0.97368421052631582</v>
      </c>
      <c r="K84" s="38">
        <f t="shared" si="41"/>
        <v>0.97368421052631582</v>
      </c>
      <c r="L84" s="38">
        <f t="shared" si="41"/>
        <v>0.97368421052631582</v>
      </c>
      <c r="M84" s="38">
        <f t="shared" si="41"/>
        <v>0.97368421052631582</v>
      </c>
      <c r="N84" s="38">
        <f t="shared" ref="N84:Q84" si="42">N77/N76</f>
        <v>0.97368421052631582</v>
      </c>
      <c r="O84" s="38">
        <f t="shared" si="42"/>
        <v>0.97368421052631582</v>
      </c>
      <c r="P84" s="38">
        <f t="shared" si="42"/>
        <v>0.97368421052631582</v>
      </c>
      <c r="Q84" s="38">
        <f t="shared" si="42"/>
        <v>0.97368421052631582</v>
      </c>
      <c r="S84" s="39">
        <f t="shared" ref="S84:S91" si="43">AVERAGE(D84:O84)</f>
        <v>0.9736842105263156</v>
      </c>
    </row>
    <row r="85" spans="2:19">
      <c r="B85" s="6" t="s">
        <v>16</v>
      </c>
      <c r="C85" s="38">
        <f>1-C84</f>
        <v>2.6315789473684181E-2</v>
      </c>
      <c r="D85" s="38">
        <f t="shared" ref="D85:M85" si="44">1-D84</f>
        <v>2.6315789473684181E-2</v>
      </c>
      <c r="E85" s="38">
        <f t="shared" si="44"/>
        <v>2.6315789473684181E-2</v>
      </c>
      <c r="F85" s="38">
        <f t="shared" si="44"/>
        <v>2.6315789473684181E-2</v>
      </c>
      <c r="G85" s="38">
        <f t="shared" si="44"/>
        <v>2.6315789473684181E-2</v>
      </c>
      <c r="H85" s="38">
        <f t="shared" si="44"/>
        <v>2.6315789473684181E-2</v>
      </c>
      <c r="I85" s="38">
        <f t="shared" si="44"/>
        <v>2.6315789473684181E-2</v>
      </c>
      <c r="J85" s="38">
        <f t="shared" si="44"/>
        <v>2.6315789473684181E-2</v>
      </c>
      <c r="K85" s="38">
        <f t="shared" si="44"/>
        <v>2.6315789473684181E-2</v>
      </c>
      <c r="L85" s="38">
        <f t="shared" si="44"/>
        <v>2.6315789473684181E-2</v>
      </c>
      <c r="M85" s="38">
        <f t="shared" si="44"/>
        <v>2.6315789473684181E-2</v>
      </c>
      <c r="N85" s="38">
        <f t="shared" ref="N85:Q85" si="45">1-N84</f>
        <v>2.6315789473684181E-2</v>
      </c>
      <c r="O85" s="38">
        <f t="shared" si="45"/>
        <v>2.6315789473684181E-2</v>
      </c>
      <c r="P85" s="38">
        <f t="shared" si="45"/>
        <v>2.6315789473684181E-2</v>
      </c>
      <c r="Q85" s="38">
        <f t="shared" si="45"/>
        <v>2.6315789473684181E-2</v>
      </c>
      <c r="S85" s="39">
        <f t="shared" si="43"/>
        <v>2.6315789473684181E-2</v>
      </c>
    </row>
    <row r="86" spans="2:19">
      <c r="B86" s="6" t="s">
        <v>17</v>
      </c>
      <c r="C86" s="38">
        <f>C78/C76</f>
        <v>2.6315789473684209E-2</v>
      </c>
      <c r="D86" s="38">
        <f t="shared" ref="D86:M86" si="46">D78/D76</f>
        <v>2.6315789473684209E-2</v>
      </c>
      <c r="E86" s="38">
        <f t="shared" si="46"/>
        <v>2.6315789473684209E-2</v>
      </c>
      <c r="F86" s="38">
        <f t="shared" si="46"/>
        <v>2.6315789473684209E-2</v>
      </c>
      <c r="G86" s="38">
        <f t="shared" si="46"/>
        <v>2.6315789473684209E-2</v>
      </c>
      <c r="H86" s="38">
        <f t="shared" si="46"/>
        <v>2.6315789473684209E-2</v>
      </c>
      <c r="I86" s="38">
        <f t="shared" si="46"/>
        <v>2.6315789473684209E-2</v>
      </c>
      <c r="J86" s="38">
        <f t="shared" si="46"/>
        <v>2.6315789473684209E-2</v>
      </c>
      <c r="K86" s="38">
        <f t="shared" si="46"/>
        <v>2.6315789473684209E-2</v>
      </c>
      <c r="L86" s="38">
        <f t="shared" si="46"/>
        <v>2.6315789473684209E-2</v>
      </c>
      <c r="M86" s="38">
        <f t="shared" si="46"/>
        <v>2.6315789473684209E-2</v>
      </c>
      <c r="N86" s="38">
        <f t="shared" ref="N86:Q86" si="47">N78/N76</f>
        <v>2.6315789473684209E-2</v>
      </c>
      <c r="O86" s="38">
        <f t="shared" si="47"/>
        <v>2.6315789473684209E-2</v>
      </c>
      <c r="P86" s="38">
        <f t="shared" si="47"/>
        <v>2.6315789473684209E-2</v>
      </c>
      <c r="Q86" s="38">
        <f t="shared" si="47"/>
        <v>2.6315789473684209E-2</v>
      </c>
      <c r="S86" s="39">
        <f t="shared" si="43"/>
        <v>2.6315789473684209E-2</v>
      </c>
    </row>
    <row r="87" spans="2:19">
      <c r="B87" s="6" t="s">
        <v>18</v>
      </c>
      <c r="C87" s="38">
        <f>C79/C76</f>
        <v>0</v>
      </c>
      <c r="D87" s="38">
        <f t="shared" ref="D87:M87" si="48">D79/D76</f>
        <v>0</v>
      </c>
      <c r="E87" s="38">
        <f t="shared" si="48"/>
        <v>0</v>
      </c>
      <c r="F87" s="38">
        <f t="shared" si="48"/>
        <v>0</v>
      </c>
      <c r="G87" s="38">
        <f t="shared" si="48"/>
        <v>0</v>
      </c>
      <c r="H87" s="38">
        <f t="shared" si="48"/>
        <v>0</v>
      </c>
      <c r="I87" s="38">
        <f t="shared" si="48"/>
        <v>0</v>
      </c>
      <c r="J87" s="38">
        <f t="shared" si="48"/>
        <v>0</v>
      </c>
      <c r="K87" s="38">
        <f t="shared" si="48"/>
        <v>0</v>
      </c>
      <c r="L87" s="38">
        <f t="shared" si="48"/>
        <v>0</v>
      </c>
      <c r="M87" s="38">
        <f t="shared" si="48"/>
        <v>0</v>
      </c>
      <c r="N87" s="38">
        <f t="shared" ref="N87:Q88" si="49">N79/N76</f>
        <v>0</v>
      </c>
      <c r="O87" s="38">
        <f t="shared" si="49"/>
        <v>0</v>
      </c>
      <c r="P87" s="38">
        <f t="shared" si="49"/>
        <v>0</v>
      </c>
      <c r="Q87" s="38">
        <f t="shared" si="49"/>
        <v>0</v>
      </c>
      <c r="S87" s="39">
        <f t="shared" si="43"/>
        <v>0</v>
      </c>
    </row>
    <row r="88" spans="2:19">
      <c r="B88" s="6" t="s">
        <v>19</v>
      </c>
      <c r="C88" s="15">
        <f>C80/C77</f>
        <v>0.36486486486486486</v>
      </c>
      <c r="D88" s="15">
        <f t="shared" ref="D88:M88" si="50">D80/D77</f>
        <v>0.36486486486486486</v>
      </c>
      <c r="E88" s="15">
        <f t="shared" si="50"/>
        <v>0.36486486486486486</v>
      </c>
      <c r="F88" s="15">
        <f t="shared" si="50"/>
        <v>0.36486486486486486</v>
      </c>
      <c r="G88" s="15">
        <f t="shared" si="50"/>
        <v>0.36486486486486486</v>
      </c>
      <c r="H88" s="15">
        <f t="shared" si="50"/>
        <v>0.36486486486486486</v>
      </c>
      <c r="I88" s="15">
        <f t="shared" si="50"/>
        <v>0.36486486486486486</v>
      </c>
      <c r="J88" s="15">
        <f t="shared" si="50"/>
        <v>0.36486486486486486</v>
      </c>
      <c r="K88" s="15">
        <f t="shared" si="50"/>
        <v>0.36486486486486486</v>
      </c>
      <c r="L88" s="15">
        <f t="shared" si="50"/>
        <v>0.36486486486486486</v>
      </c>
      <c r="M88" s="15">
        <f t="shared" si="50"/>
        <v>0.36486486486486486</v>
      </c>
      <c r="N88" s="15">
        <f t="shared" si="49"/>
        <v>0.36486486486486486</v>
      </c>
      <c r="O88" s="15">
        <f t="shared" si="49"/>
        <v>0.36486486486486486</v>
      </c>
      <c r="P88" s="15">
        <f t="shared" si="49"/>
        <v>0.36486486486486486</v>
      </c>
      <c r="Q88" s="15">
        <f t="shared" si="49"/>
        <v>0.36486486486486486</v>
      </c>
      <c r="S88" s="39">
        <f t="shared" si="43"/>
        <v>0.36486486486486486</v>
      </c>
    </row>
    <row r="89" spans="2:19">
      <c r="B89" s="6" t="s">
        <v>20</v>
      </c>
      <c r="C89" s="15">
        <f>C81/C77</f>
        <v>8.1081081081081086E-2</v>
      </c>
      <c r="D89" s="15">
        <f t="shared" ref="D89:M89" si="51">D81/D77</f>
        <v>8.1081081081081086E-2</v>
      </c>
      <c r="E89" s="15">
        <f t="shared" si="51"/>
        <v>8.1081081081081086E-2</v>
      </c>
      <c r="F89" s="15">
        <f t="shared" si="51"/>
        <v>8.1081081081081086E-2</v>
      </c>
      <c r="G89" s="15">
        <f t="shared" si="51"/>
        <v>8.1081081081081086E-2</v>
      </c>
      <c r="H89" s="15">
        <f t="shared" si="51"/>
        <v>8.1081081081081086E-2</v>
      </c>
      <c r="I89" s="15">
        <f t="shared" si="51"/>
        <v>8.1081081081081086E-2</v>
      </c>
      <c r="J89" s="15">
        <f t="shared" si="51"/>
        <v>8.1081081081081086E-2</v>
      </c>
      <c r="K89" s="15">
        <f t="shared" si="51"/>
        <v>8.1081081081081086E-2</v>
      </c>
      <c r="L89" s="15">
        <f t="shared" si="51"/>
        <v>8.1081081081081086E-2</v>
      </c>
      <c r="M89" s="15">
        <f t="shared" si="51"/>
        <v>8.1081081081081086E-2</v>
      </c>
      <c r="N89" s="15">
        <f t="shared" ref="N89:Q89" si="52">N81/N77</f>
        <v>8.1081081081081086E-2</v>
      </c>
      <c r="O89" s="15">
        <f t="shared" si="52"/>
        <v>8.1081081081081086E-2</v>
      </c>
      <c r="P89" s="15">
        <f t="shared" si="52"/>
        <v>8.1081081081081086E-2</v>
      </c>
      <c r="Q89" s="15">
        <f t="shared" si="52"/>
        <v>8.1081081081081086E-2</v>
      </c>
      <c r="S89" s="39">
        <f t="shared" si="43"/>
        <v>8.1081081081081099E-2</v>
      </c>
    </row>
    <row r="90" spans="2:19">
      <c r="B90" s="6" t="s">
        <v>21</v>
      </c>
      <c r="C90" s="15">
        <f>C81/C80</f>
        <v>0.22222222222222221</v>
      </c>
      <c r="D90" s="15">
        <f t="shared" ref="D90:M90" si="53">D81/D80</f>
        <v>0.22222222222222221</v>
      </c>
      <c r="E90" s="15">
        <f t="shared" si="53"/>
        <v>0.22222222222222221</v>
      </c>
      <c r="F90" s="15">
        <f t="shared" si="53"/>
        <v>0.22222222222222221</v>
      </c>
      <c r="G90" s="15">
        <f t="shared" si="53"/>
        <v>0.22222222222222221</v>
      </c>
      <c r="H90" s="15">
        <f t="shared" si="53"/>
        <v>0.22222222222222221</v>
      </c>
      <c r="I90" s="15">
        <f t="shared" si="53"/>
        <v>0.22222222222222221</v>
      </c>
      <c r="J90" s="15">
        <f t="shared" si="53"/>
        <v>0.22222222222222221</v>
      </c>
      <c r="K90" s="15">
        <f t="shared" si="53"/>
        <v>0.22222222222222221</v>
      </c>
      <c r="L90" s="15">
        <f t="shared" si="53"/>
        <v>0.22222222222222221</v>
      </c>
      <c r="M90" s="15">
        <f t="shared" si="53"/>
        <v>0.22222222222222221</v>
      </c>
      <c r="N90" s="15">
        <f t="shared" ref="N90:Q90" si="54">N81/N80</f>
        <v>0.22222222222222221</v>
      </c>
      <c r="O90" s="15">
        <f t="shared" si="54"/>
        <v>0.22222222222222221</v>
      </c>
      <c r="P90" s="15">
        <f t="shared" si="54"/>
        <v>0.22222222222222221</v>
      </c>
      <c r="Q90" s="15">
        <f t="shared" si="54"/>
        <v>0.22222222222222221</v>
      </c>
      <c r="S90" s="39">
        <f t="shared" si="43"/>
        <v>0.22222222222222229</v>
      </c>
    </row>
    <row r="91" spans="2:19">
      <c r="B91" s="6" t="s">
        <v>22</v>
      </c>
      <c r="C91" s="40">
        <f>C82/C76</f>
        <v>1.3157894736842105E-2</v>
      </c>
      <c r="D91" s="40">
        <f t="shared" ref="D91:M91" si="55">D82/D76</f>
        <v>1.3157894736842105E-2</v>
      </c>
      <c r="E91" s="40">
        <f t="shared" si="55"/>
        <v>1.3157894736842105E-2</v>
      </c>
      <c r="F91" s="40">
        <f t="shared" si="55"/>
        <v>1.3157894736842105E-2</v>
      </c>
      <c r="G91" s="40">
        <f t="shared" si="55"/>
        <v>1.3157894736842105E-2</v>
      </c>
      <c r="H91" s="40">
        <f t="shared" si="55"/>
        <v>1.3157894736842105E-2</v>
      </c>
      <c r="I91" s="40">
        <f t="shared" si="55"/>
        <v>1.3157894736842105E-2</v>
      </c>
      <c r="J91" s="40">
        <f t="shared" si="55"/>
        <v>1.3157894736842105E-2</v>
      </c>
      <c r="K91" s="40">
        <f t="shared" si="55"/>
        <v>1.3157894736842105E-2</v>
      </c>
      <c r="L91" s="40">
        <f t="shared" si="55"/>
        <v>1.3157894736842105E-2</v>
      </c>
      <c r="M91" s="40">
        <f t="shared" si="55"/>
        <v>1.3157894736842105E-2</v>
      </c>
      <c r="N91" s="40">
        <f t="shared" ref="N91:Q91" si="56">N82/N76</f>
        <v>1.3157894736842105E-2</v>
      </c>
      <c r="O91" s="40">
        <f t="shared" si="56"/>
        <v>1.3157894736842105E-2</v>
      </c>
      <c r="P91" s="40">
        <f t="shared" si="56"/>
        <v>1.3157894736842105E-2</v>
      </c>
      <c r="Q91" s="40">
        <f t="shared" si="56"/>
        <v>1.3157894736842105E-2</v>
      </c>
      <c r="S91" s="39">
        <f t="shared" si="43"/>
        <v>1.3157894736842105E-2</v>
      </c>
    </row>
    <row r="93" spans="2:19">
      <c r="B93" s="9" t="s">
        <v>5</v>
      </c>
      <c r="C93" s="24">
        <v>2012</v>
      </c>
      <c r="D93" s="24"/>
      <c r="E93" s="25">
        <v>2013</v>
      </c>
      <c r="F93" s="26"/>
      <c r="G93" s="26"/>
      <c r="H93" s="26"/>
      <c r="I93" s="27"/>
      <c r="J93" s="27"/>
      <c r="K93" s="27"/>
      <c r="L93" s="27"/>
      <c r="M93" s="27"/>
      <c r="N93" s="27"/>
      <c r="O93" s="27"/>
      <c r="P93" s="27"/>
      <c r="Q93" s="28">
        <v>2014</v>
      </c>
    </row>
    <row r="94" spans="2:19">
      <c r="C94" s="30" t="s">
        <v>29</v>
      </c>
      <c r="D94" s="30" t="s">
        <v>30</v>
      </c>
      <c r="E94" s="30" t="s">
        <v>31</v>
      </c>
      <c r="F94" s="30" t="s">
        <v>32</v>
      </c>
      <c r="G94" s="30" t="s">
        <v>33</v>
      </c>
      <c r="H94" s="30" t="s">
        <v>34</v>
      </c>
      <c r="I94" s="30" t="s">
        <v>35</v>
      </c>
      <c r="J94" s="30" t="s">
        <v>36</v>
      </c>
      <c r="K94" s="30" t="s">
        <v>37</v>
      </c>
      <c r="L94" s="30" t="s">
        <v>38</v>
      </c>
      <c r="M94" s="30" t="s">
        <v>39</v>
      </c>
      <c r="N94" s="30" t="s">
        <v>40</v>
      </c>
      <c r="O94" s="30" t="s">
        <v>29</v>
      </c>
      <c r="P94" s="30" t="s">
        <v>30</v>
      </c>
      <c r="Q94" s="30" t="s">
        <v>31</v>
      </c>
      <c r="R94" s="35"/>
      <c r="S94" s="9" t="s">
        <v>41</v>
      </c>
    </row>
    <row r="95" spans="2:19">
      <c r="B95" s="6" t="s">
        <v>7</v>
      </c>
      <c r="C95" s="6">
        <v>22</v>
      </c>
      <c r="D95" s="6">
        <v>162</v>
      </c>
      <c r="E95" s="6">
        <v>162</v>
      </c>
      <c r="F95" s="6">
        <v>162</v>
      </c>
      <c r="G95" s="6">
        <v>162</v>
      </c>
      <c r="H95" s="6">
        <v>162</v>
      </c>
      <c r="I95" s="6">
        <v>162</v>
      </c>
      <c r="J95" s="6">
        <v>162</v>
      </c>
      <c r="K95" s="6">
        <v>162</v>
      </c>
      <c r="L95" s="6">
        <v>162</v>
      </c>
      <c r="M95" s="6">
        <v>162</v>
      </c>
      <c r="N95" s="6">
        <v>162</v>
      </c>
      <c r="O95" s="6">
        <v>18</v>
      </c>
      <c r="P95" s="6">
        <v>162</v>
      </c>
      <c r="Q95" s="6">
        <v>162</v>
      </c>
      <c r="S95" s="33">
        <f t="shared" ref="S95:S101" si="57">AVERAGE(D95:O95)</f>
        <v>150</v>
      </c>
    </row>
    <row r="96" spans="2:19">
      <c r="B96" s="6" t="s">
        <v>8</v>
      </c>
      <c r="C96" s="6">
        <v>21</v>
      </c>
      <c r="D96" s="6">
        <v>131</v>
      </c>
      <c r="E96" s="6">
        <v>131</v>
      </c>
      <c r="F96" s="6">
        <v>131</v>
      </c>
      <c r="G96" s="6">
        <v>131</v>
      </c>
      <c r="H96" s="6">
        <v>131</v>
      </c>
      <c r="I96" s="6">
        <v>131</v>
      </c>
      <c r="J96" s="6">
        <v>131</v>
      </c>
      <c r="K96" s="6">
        <v>131</v>
      </c>
      <c r="L96" s="6">
        <v>131</v>
      </c>
      <c r="M96" s="6">
        <v>131</v>
      </c>
      <c r="N96" s="6">
        <v>131</v>
      </c>
      <c r="O96" s="6">
        <v>18</v>
      </c>
      <c r="P96" s="6">
        <v>131</v>
      </c>
      <c r="Q96" s="6">
        <v>131</v>
      </c>
      <c r="S96" s="33">
        <f t="shared" si="57"/>
        <v>121.58333333333333</v>
      </c>
    </row>
    <row r="97" spans="2:19">
      <c r="B97" s="6" t="s">
        <v>9</v>
      </c>
      <c r="C97" s="6">
        <v>0</v>
      </c>
      <c r="D97" s="6">
        <v>43</v>
      </c>
      <c r="E97" s="6">
        <v>43</v>
      </c>
      <c r="F97" s="6">
        <v>43</v>
      </c>
      <c r="G97" s="6">
        <v>43</v>
      </c>
      <c r="H97" s="6">
        <v>43</v>
      </c>
      <c r="I97" s="6">
        <v>43</v>
      </c>
      <c r="J97" s="6">
        <v>43</v>
      </c>
      <c r="K97" s="6">
        <v>43</v>
      </c>
      <c r="L97" s="6">
        <v>43</v>
      </c>
      <c r="M97" s="6">
        <v>43</v>
      </c>
      <c r="N97" s="6">
        <v>43</v>
      </c>
      <c r="O97" s="6">
        <v>5</v>
      </c>
      <c r="P97" s="6">
        <v>43</v>
      </c>
      <c r="Q97" s="6">
        <v>43</v>
      </c>
      <c r="S97" s="33">
        <f t="shared" si="57"/>
        <v>39.833333333333336</v>
      </c>
    </row>
    <row r="98" spans="2:19">
      <c r="B98" s="6" t="s">
        <v>10</v>
      </c>
      <c r="C98" s="6">
        <v>1</v>
      </c>
      <c r="D98" s="6">
        <v>5</v>
      </c>
      <c r="E98" s="6">
        <v>5</v>
      </c>
      <c r="F98" s="6">
        <v>5</v>
      </c>
      <c r="G98" s="6">
        <v>5</v>
      </c>
      <c r="H98" s="6">
        <v>5</v>
      </c>
      <c r="I98" s="6">
        <v>5</v>
      </c>
      <c r="J98" s="6">
        <v>5</v>
      </c>
      <c r="K98" s="6">
        <v>5</v>
      </c>
      <c r="L98" s="6">
        <v>5</v>
      </c>
      <c r="M98" s="6">
        <v>5</v>
      </c>
      <c r="N98" s="6">
        <v>5</v>
      </c>
      <c r="O98" s="6">
        <v>0</v>
      </c>
      <c r="P98" s="6">
        <v>5</v>
      </c>
      <c r="Q98" s="6">
        <v>5</v>
      </c>
      <c r="S98" s="33">
        <f t="shared" si="57"/>
        <v>4.583333333333333</v>
      </c>
    </row>
    <row r="99" spans="2:19">
      <c r="B99" s="6" t="s">
        <v>11</v>
      </c>
      <c r="C99" s="6">
        <v>13</v>
      </c>
      <c r="D99" s="6">
        <v>22</v>
      </c>
      <c r="E99" s="6">
        <v>22</v>
      </c>
      <c r="F99" s="6">
        <v>22</v>
      </c>
      <c r="G99" s="6">
        <v>22</v>
      </c>
      <c r="H99" s="6">
        <v>22</v>
      </c>
      <c r="I99" s="6">
        <v>22</v>
      </c>
      <c r="J99" s="6">
        <v>22</v>
      </c>
      <c r="K99" s="6">
        <v>22</v>
      </c>
      <c r="L99" s="6">
        <v>22</v>
      </c>
      <c r="M99" s="6">
        <v>22</v>
      </c>
      <c r="N99" s="6">
        <v>22</v>
      </c>
      <c r="O99" s="6">
        <v>9</v>
      </c>
      <c r="P99" s="6">
        <v>22</v>
      </c>
      <c r="Q99" s="6">
        <v>22</v>
      </c>
      <c r="S99" s="33">
        <f t="shared" si="57"/>
        <v>20.916666666666668</v>
      </c>
    </row>
    <row r="100" spans="2:19">
      <c r="B100" s="34" t="s">
        <v>12</v>
      </c>
      <c r="C100" s="6">
        <v>3</v>
      </c>
      <c r="D100" s="6">
        <v>3</v>
      </c>
      <c r="E100" s="6">
        <v>3</v>
      </c>
      <c r="F100" s="6">
        <v>3</v>
      </c>
      <c r="G100" s="6">
        <v>3</v>
      </c>
      <c r="H100" s="6">
        <v>3</v>
      </c>
      <c r="I100" s="6">
        <v>3</v>
      </c>
      <c r="J100" s="6">
        <v>3</v>
      </c>
      <c r="K100" s="6">
        <v>3</v>
      </c>
      <c r="L100" s="6">
        <v>3</v>
      </c>
      <c r="M100" s="6">
        <v>3</v>
      </c>
      <c r="N100" s="6">
        <v>3</v>
      </c>
      <c r="O100" s="6">
        <v>1</v>
      </c>
      <c r="P100" s="6">
        <v>3</v>
      </c>
      <c r="Q100" s="6">
        <v>3</v>
      </c>
      <c r="S100" s="33">
        <f t="shared" si="57"/>
        <v>2.8333333333333335</v>
      </c>
    </row>
    <row r="101" spans="2:19">
      <c r="B101" s="6" t="s">
        <v>13</v>
      </c>
      <c r="C101" s="6">
        <v>1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S101" s="33">
        <f t="shared" si="57"/>
        <v>0</v>
      </c>
    </row>
    <row r="102" spans="2:19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S102" s="35"/>
    </row>
    <row r="103" spans="2:19">
      <c r="B103" s="6" t="s">
        <v>15</v>
      </c>
      <c r="C103" s="38">
        <f>C96/C95</f>
        <v>0.95454545454545459</v>
      </c>
      <c r="D103" s="38">
        <f t="shared" ref="D103:Q103" si="58">D96/D95</f>
        <v>0.80864197530864201</v>
      </c>
      <c r="E103" s="38">
        <f t="shared" si="58"/>
        <v>0.80864197530864201</v>
      </c>
      <c r="F103" s="38">
        <f t="shared" si="58"/>
        <v>0.80864197530864201</v>
      </c>
      <c r="G103" s="38">
        <f t="shared" si="58"/>
        <v>0.80864197530864201</v>
      </c>
      <c r="H103" s="38">
        <f t="shared" si="58"/>
        <v>0.80864197530864201</v>
      </c>
      <c r="I103" s="38">
        <f t="shared" si="58"/>
        <v>0.80864197530864201</v>
      </c>
      <c r="J103" s="38">
        <f t="shared" si="58"/>
        <v>0.80864197530864201</v>
      </c>
      <c r="K103" s="38">
        <f t="shared" si="58"/>
        <v>0.80864197530864201</v>
      </c>
      <c r="L103" s="38">
        <f t="shared" si="58"/>
        <v>0.80864197530864201</v>
      </c>
      <c r="M103" s="38">
        <f t="shared" si="58"/>
        <v>0.80864197530864201</v>
      </c>
      <c r="N103" s="38">
        <f t="shared" si="58"/>
        <v>0.80864197530864201</v>
      </c>
      <c r="O103" s="38">
        <f t="shared" si="58"/>
        <v>1</v>
      </c>
      <c r="P103" s="38">
        <f t="shared" si="58"/>
        <v>0.80864197530864201</v>
      </c>
      <c r="Q103" s="38">
        <f t="shared" si="58"/>
        <v>0.80864197530864201</v>
      </c>
      <c r="S103" s="39">
        <f t="shared" ref="S103:S110" si="59">AVERAGE(D103:O103)</f>
        <v>0.8245884773662554</v>
      </c>
    </row>
    <row r="104" spans="2:19">
      <c r="B104" s="6" t="s">
        <v>16</v>
      </c>
      <c r="C104" s="38">
        <f>1-C103</f>
        <v>4.5454545454545414E-2</v>
      </c>
      <c r="D104" s="38">
        <f t="shared" ref="D104:Q104" si="60">1-D103</f>
        <v>0.19135802469135799</v>
      </c>
      <c r="E104" s="38">
        <f t="shared" si="60"/>
        <v>0.19135802469135799</v>
      </c>
      <c r="F104" s="38">
        <f t="shared" si="60"/>
        <v>0.19135802469135799</v>
      </c>
      <c r="G104" s="38">
        <f t="shared" si="60"/>
        <v>0.19135802469135799</v>
      </c>
      <c r="H104" s="38">
        <f t="shared" si="60"/>
        <v>0.19135802469135799</v>
      </c>
      <c r="I104" s="38">
        <f t="shared" si="60"/>
        <v>0.19135802469135799</v>
      </c>
      <c r="J104" s="38">
        <f t="shared" si="60"/>
        <v>0.19135802469135799</v>
      </c>
      <c r="K104" s="38">
        <f t="shared" si="60"/>
        <v>0.19135802469135799</v>
      </c>
      <c r="L104" s="38">
        <f t="shared" si="60"/>
        <v>0.19135802469135799</v>
      </c>
      <c r="M104" s="38">
        <f t="shared" si="60"/>
        <v>0.19135802469135799</v>
      </c>
      <c r="N104" s="38">
        <f t="shared" si="60"/>
        <v>0.19135802469135799</v>
      </c>
      <c r="O104" s="38">
        <f t="shared" si="60"/>
        <v>0</v>
      </c>
      <c r="P104" s="38">
        <f t="shared" si="60"/>
        <v>0.19135802469135799</v>
      </c>
      <c r="Q104" s="38">
        <f t="shared" si="60"/>
        <v>0.19135802469135799</v>
      </c>
      <c r="S104" s="39">
        <f t="shared" si="59"/>
        <v>0.17541152263374482</v>
      </c>
    </row>
    <row r="105" spans="2:19">
      <c r="B105" s="6" t="s">
        <v>17</v>
      </c>
      <c r="C105" s="38">
        <f>C97/C95</f>
        <v>0</v>
      </c>
      <c r="D105" s="38">
        <f t="shared" ref="D105:Q105" si="61">D97/D95</f>
        <v>0.26543209876543211</v>
      </c>
      <c r="E105" s="38">
        <f t="shared" si="61"/>
        <v>0.26543209876543211</v>
      </c>
      <c r="F105" s="38">
        <f t="shared" si="61"/>
        <v>0.26543209876543211</v>
      </c>
      <c r="G105" s="38">
        <f t="shared" si="61"/>
        <v>0.26543209876543211</v>
      </c>
      <c r="H105" s="38">
        <f t="shared" si="61"/>
        <v>0.26543209876543211</v>
      </c>
      <c r="I105" s="38">
        <f t="shared" si="61"/>
        <v>0.26543209876543211</v>
      </c>
      <c r="J105" s="38">
        <f t="shared" si="61"/>
        <v>0.26543209876543211</v>
      </c>
      <c r="K105" s="38">
        <f t="shared" si="61"/>
        <v>0.26543209876543211</v>
      </c>
      <c r="L105" s="38">
        <f t="shared" si="61"/>
        <v>0.26543209876543211</v>
      </c>
      <c r="M105" s="38">
        <f t="shared" si="61"/>
        <v>0.26543209876543211</v>
      </c>
      <c r="N105" s="38">
        <f t="shared" si="61"/>
        <v>0.26543209876543211</v>
      </c>
      <c r="O105" s="38">
        <f t="shared" si="61"/>
        <v>0.27777777777777779</v>
      </c>
      <c r="P105" s="38">
        <f t="shared" si="61"/>
        <v>0.26543209876543211</v>
      </c>
      <c r="Q105" s="38">
        <f t="shared" si="61"/>
        <v>0.26543209876543211</v>
      </c>
      <c r="S105" s="39">
        <f t="shared" si="59"/>
        <v>0.26646090534979422</v>
      </c>
    </row>
    <row r="106" spans="2:19">
      <c r="B106" s="6" t="s">
        <v>18</v>
      </c>
      <c r="C106" s="38">
        <f>C98/C95</f>
        <v>4.5454545454545456E-2</v>
      </c>
      <c r="D106" s="38">
        <f t="shared" ref="D106:Q106" si="62">D98/D95</f>
        <v>3.0864197530864196E-2</v>
      </c>
      <c r="E106" s="38">
        <f t="shared" si="62"/>
        <v>3.0864197530864196E-2</v>
      </c>
      <c r="F106" s="38">
        <f t="shared" si="62"/>
        <v>3.0864197530864196E-2</v>
      </c>
      <c r="G106" s="38">
        <f t="shared" si="62"/>
        <v>3.0864197530864196E-2</v>
      </c>
      <c r="H106" s="38">
        <f t="shared" si="62"/>
        <v>3.0864197530864196E-2</v>
      </c>
      <c r="I106" s="38">
        <f t="shared" si="62"/>
        <v>3.0864197530864196E-2</v>
      </c>
      <c r="J106" s="38">
        <f t="shared" si="62"/>
        <v>3.0864197530864196E-2</v>
      </c>
      <c r="K106" s="38">
        <f t="shared" si="62"/>
        <v>3.0864197530864196E-2</v>
      </c>
      <c r="L106" s="38">
        <f t="shared" si="62"/>
        <v>3.0864197530864196E-2</v>
      </c>
      <c r="M106" s="38">
        <f t="shared" si="62"/>
        <v>3.0864197530864196E-2</v>
      </c>
      <c r="N106" s="38">
        <f t="shared" si="62"/>
        <v>3.0864197530864196E-2</v>
      </c>
      <c r="O106" s="38">
        <f t="shared" si="62"/>
        <v>0</v>
      </c>
      <c r="P106" s="38">
        <f t="shared" si="62"/>
        <v>3.0864197530864196E-2</v>
      </c>
      <c r="Q106" s="38">
        <f t="shared" si="62"/>
        <v>3.0864197530864196E-2</v>
      </c>
      <c r="S106" s="39">
        <f t="shared" si="59"/>
        <v>2.8292181069958854E-2</v>
      </c>
    </row>
    <row r="107" spans="2:19">
      <c r="B107" s="6" t="s">
        <v>19</v>
      </c>
      <c r="C107" s="15">
        <f>C99/C96</f>
        <v>0.61904761904761907</v>
      </c>
      <c r="D107" s="15">
        <f t="shared" ref="D107:Q107" si="63">D99/D96</f>
        <v>0.16793893129770993</v>
      </c>
      <c r="E107" s="15">
        <f t="shared" si="63"/>
        <v>0.16793893129770993</v>
      </c>
      <c r="F107" s="15">
        <f t="shared" si="63"/>
        <v>0.16793893129770993</v>
      </c>
      <c r="G107" s="15">
        <f t="shared" si="63"/>
        <v>0.16793893129770993</v>
      </c>
      <c r="H107" s="15">
        <f t="shared" si="63"/>
        <v>0.16793893129770993</v>
      </c>
      <c r="I107" s="15">
        <f t="shared" si="63"/>
        <v>0.16793893129770993</v>
      </c>
      <c r="J107" s="15">
        <f t="shared" si="63"/>
        <v>0.16793893129770993</v>
      </c>
      <c r="K107" s="15">
        <f t="shared" si="63"/>
        <v>0.16793893129770993</v>
      </c>
      <c r="L107" s="15">
        <f t="shared" si="63"/>
        <v>0.16793893129770993</v>
      </c>
      <c r="M107" s="15">
        <f t="shared" si="63"/>
        <v>0.16793893129770993</v>
      </c>
      <c r="N107" s="15">
        <f t="shared" si="63"/>
        <v>0.16793893129770993</v>
      </c>
      <c r="O107" s="15">
        <f t="shared" si="63"/>
        <v>0.5</v>
      </c>
      <c r="P107" s="15">
        <f t="shared" si="63"/>
        <v>0.16793893129770993</v>
      </c>
      <c r="Q107" s="15">
        <f t="shared" si="63"/>
        <v>0.16793893129770993</v>
      </c>
      <c r="S107" s="39">
        <f t="shared" si="59"/>
        <v>0.19561068702290077</v>
      </c>
    </row>
    <row r="108" spans="2:19">
      <c r="B108" s="6" t="s">
        <v>20</v>
      </c>
      <c r="C108" s="15">
        <f>C100/C96</f>
        <v>0.14285714285714285</v>
      </c>
      <c r="D108" s="15">
        <f t="shared" ref="D108:Q108" si="64">D100/D96</f>
        <v>2.2900763358778626E-2</v>
      </c>
      <c r="E108" s="15">
        <f t="shared" si="64"/>
        <v>2.2900763358778626E-2</v>
      </c>
      <c r="F108" s="15">
        <f t="shared" si="64"/>
        <v>2.2900763358778626E-2</v>
      </c>
      <c r="G108" s="15">
        <f t="shared" si="64"/>
        <v>2.2900763358778626E-2</v>
      </c>
      <c r="H108" s="15">
        <f t="shared" si="64"/>
        <v>2.2900763358778626E-2</v>
      </c>
      <c r="I108" s="15">
        <f t="shared" si="64"/>
        <v>2.2900763358778626E-2</v>
      </c>
      <c r="J108" s="15">
        <f t="shared" si="64"/>
        <v>2.2900763358778626E-2</v>
      </c>
      <c r="K108" s="15">
        <f t="shared" si="64"/>
        <v>2.2900763358778626E-2</v>
      </c>
      <c r="L108" s="15">
        <f t="shared" si="64"/>
        <v>2.2900763358778626E-2</v>
      </c>
      <c r="M108" s="15">
        <f t="shared" si="64"/>
        <v>2.2900763358778626E-2</v>
      </c>
      <c r="N108" s="15">
        <f t="shared" si="64"/>
        <v>2.2900763358778626E-2</v>
      </c>
      <c r="O108" s="15">
        <f t="shared" si="64"/>
        <v>5.5555555555555552E-2</v>
      </c>
      <c r="P108" s="15">
        <f t="shared" si="64"/>
        <v>2.2900763358778626E-2</v>
      </c>
      <c r="Q108" s="15">
        <f t="shared" si="64"/>
        <v>2.2900763358778626E-2</v>
      </c>
      <c r="S108" s="39">
        <f t="shared" si="59"/>
        <v>2.562199604184337E-2</v>
      </c>
    </row>
    <row r="109" spans="2:19">
      <c r="B109" s="6" t="s">
        <v>21</v>
      </c>
      <c r="C109" s="15">
        <f>C100/C99</f>
        <v>0.23076923076923078</v>
      </c>
      <c r="D109" s="15">
        <f t="shared" ref="D109:Q109" si="65">D100/D99</f>
        <v>0.13636363636363635</v>
      </c>
      <c r="E109" s="15">
        <f t="shared" si="65"/>
        <v>0.13636363636363635</v>
      </c>
      <c r="F109" s="15">
        <f t="shared" si="65"/>
        <v>0.13636363636363635</v>
      </c>
      <c r="G109" s="15">
        <f t="shared" si="65"/>
        <v>0.13636363636363635</v>
      </c>
      <c r="H109" s="15">
        <f t="shared" si="65"/>
        <v>0.13636363636363635</v>
      </c>
      <c r="I109" s="15">
        <f t="shared" si="65"/>
        <v>0.13636363636363635</v>
      </c>
      <c r="J109" s="15">
        <f t="shared" si="65"/>
        <v>0.13636363636363635</v>
      </c>
      <c r="K109" s="15">
        <f t="shared" si="65"/>
        <v>0.13636363636363635</v>
      </c>
      <c r="L109" s="15">
        <f t="shared" si="65"/>
        <v>0.13636363636363635</v>
      </c>
      <c r="M109" s="15">
        <f t="shared" si="65"/>
        <v>0.13636363636363635</v>
      </c>
      <c r="N109" s="15">
        <f t="shared" si="65"/>
        <v>0.13636363636363635</v>
      </c>
      <c r="O109" s="15">
        <f t="shared" si="65"/>
        <v>0.1111111111111111</v>
      </c>
      <c r="P109" s="15">
        <f t="shared" si="65"/>
        <v>0.13636363636363635</v>
      </c>
      <c r="Q109" s="15">
        <f t="shared" si="65"/>
        <v>0.13636363636363635</v>
      </c>
      <c r="S109" s="39">
        <f t="shared" si="59"/>
        <v>0.13425925925925922</v>
      </c>
    </row>
    <row r="110" spans="2:19">
      <c r="B110" s="6" t="s">
        <v>22</v>
      </c>
      <c r="C110" s="40">
        <f>C101/C95</f>
        <v>4.5454545454545456E-2</v>
      </c>
      <c r="D110" s="40">
        <f t="shared" ref="D110:Q110" si="66">D101/D95</f>
        <v>0</v>
      </c>
      <c r="E110" s="40">
        <f t="shared" si="66"/>
        <v>0</v>
      </c>
      <c r="F110" s="40">
        <f t="shared" si="66"/>
        <v>0</v>
      </c>
      <c r="G110" s="40">
        <f t="shared" si="66"/>
        <v>0</v>
      </c>
      <c r="H110" s="40">
        <f t="shared" si="66"/>
        <v>0</v>
      </c>
      <c r="I110" s="40">
        <f t="shared" si="66"/>
        <v>0</v>
      </c>
      <c r="J110" s="40">
        <f t="shared" si="66"/>
        <v>0</v>
      </c>
      <c r="K110" s="40">
        <f t="shared" si="66"/>
        <v>0</v>
      </c>
      <c r="L110" s="40">
        <f t="shared" si="66"/>
        <v>0</v>
      </c>
      <c r="M110" s="40">
        <f t="shared" si="66"/>
        <v>0</v>
      </c>
      <c r="N110" s="40">
        <f t="shared" si="66"/>
        <v>0</v>
      </c>
      <c r="O110" s="40">
        <f t="shared" si="66"/>
        <v>0</v>
      </c>
      <c r="P110" s="40">
        <f t="shared" si="66"/>
        <v>0</v>
      </c>
      <c r="Q110" s="40">
        <f t="shared" si="66"/>
        <v>0</v>
      </c>
      <c r="S110" s="39">
        <f t="shared" si="59"/>
        <v>0</v>
      </c>
    </row>
    <row r="111" spans="2:19"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</row>
    <row r="112" spans="2:19">
      <c r="B112" s="10" t="s">
        <v>6</v>
      </c>
      <c r="C112" s="24">
        <v>2012</v>
      </c>
      <c r="D112" s="24"/>
      <c r="E112" s="25">
        <v>2013</v>
      </c>
      <c r="F112" s="26"/>
      <c r="G112" s="26"/>
      <c r="H112" s="26"/>
      <c r="I112" s="27"/>
      <c r="J112" s="27"/>
      <c r="K112" s="27"/>
      <c r="L112" s="27"/>
      <c r="M112" s="27"/>
      <c r="N112" s="27"/>
      <c r="O112" s="27"/>
      <c r="P112" s="27"/>
      <c r="Q112" s="28">
        <v>2014</v>
      </c>
    </row>
    <row r="113" spans="2:19">
      <c r="C113" s="30" t="s">
        <v>29</v>
      </c>
      <c r="D113" s="30" t="s">
        <v>30</v>
      </c>
      <c r="E113" s="30" t="s">
        <v>31</v>
      </c>
      <c r="F113" s="30" t="s">
        <v>32</v>
      </c>
      <c r="G113" s="30" t="s">
        <v>33</v>
      </c>
      <c r="H113" s="30" t="s">
        <v>34</v>
      </c>
      <c r="I113" s="30" t="s">
        <v>35</v>
      </c>
      <c r="J113" s="30" t="s">
        <v>36</v>
      </c>
      <c r="K113" s="30" t="s">
        <v>37</v>
      </c>
      <c r="L113" s="30" t="s">
        <v>38</v>
      </c>
      <c r="M113" s="30" t="s">
        <v>39</v>
      </c>
      <c r="N113" s="30" t="s">
        <v>40</v>
      </c>
      <c r="O113" s="30" t="s">
        <v>29</v>
      </c>
      <c r="P113" s="30" t="s">
        <v>30</v>
      </c>
      <c r="Q113" s="30" t="s">
        <v>31</v>
      </c>
      <c r="R113" s="35"/>
      <c r="S113" s="9" t="s">
        <v>41</v>
      </c>
    </row>
    <row r="114" spans="2:19">
      <c r="B114" s="6" t="s">
        <v>7</v>
      </c>
      <c r="C114" s="6">
        <v>19179</v>
      </c>
      <c r="D114" s="6">
        <v>19179</v>
      </c>
      <c r="E114" s="6">
        <v>19179</v>
      </c>
      <c r="F114" s="6">
        <v>19179</v>
      </c>
      <c r="G114" s="6">
        <v>19179</v>
      </c>
      <c r="H114" s="6">
        <v>19179</v>
      </c>
      <c r="I114" s="6">
        <v>19179</v>
      </c>
      <c r="J114" s="6">
        <v>19179</v>
      </c>
      <c r="K114" s="6">
        <v>19179</v>
      </c>
      <c r="L114" s="6">
        <v>19179</v>
      </c>
      <c r="M114" s="6">
        <v>19179</v>
      </c>
      <c r="N114" s="6">
        <v>19179</v>
      </c>
      <c r="O114" s="6">
        <v>19179</v>
      </c>
      <c r="P114" s="6">
        <v>19179</v>
      </c>
      <c r="Q114" s="6">
        <v>19179</v>
      </c>
      <c r="S114" s="33">
        <f t="shared" ref="S114:S120" si="67">AVERAGE(D114:O114)</f>
        <v>19179</v>
      </c>
    </row>
    <row r="115" spans="2:19">
      <c r="B115" s="6" t="s">
        <v>8</v>
      </c>
      <c r="C115" s="6">
        <v>18631</v>
      </c>
      <c r="D115" s="6">
        <v>18631</v>
      </c>
      <c r="E115" s="6">
        <v>18631</v>
      </c>
      <c r="F115" s="6">
        <v>18631</v>
      </c>
      <c r="G115" s="6">
        <v>18631</v>
      </c>
      <c r="H115" s="6">
        <v>18631</v>
      </c>
      <c r="I115" s="6">
        <v>18631</v>
      </c>
      <c r="J115" s="6">
        <v>18631</v>
      </c>
      <c r="K115" s="6">
        <v>18631</v>
      </c>
      <c r="L115" s="6">
        <v>18631</v>
      </c>
      <c r="M115" s="6">
        <v>18631</v>
      </c>
      <c r="N115" s="6">
        <v>18631</v>
      </c>
      <c r="O115" s="6">
        <v>18631</v>
      </c>
      <c r="P115" s="6">
        <v>18631</v>
      </c>
      <c r="Q115" s="6">
        <v>18631</v>
      </c>
      <c r="S115" s="33">
        <f t="shared" si="67"/>
        <v>18631</v>
      </c>
    </row>
    <row r="116" spans="2:19">
      <c r="B116" s="6" t="s">
        <v>9</v>
      </c>
      <c r="C116" s="6">
        <v>257</v>
      </c>
      <c r="D116" s="6">
        <v>257</v>
      </c>
      <c r="E116" s="6">
        <v>257</v>
      </c>
      <c r="F116" s="6">
        <v>257</v>
      </c>
      <c r="G116" s="6">
        <v>257</v>
      </c>
      <c r="H116" s="6">
        <v>257</v>
      </c>
      <c r="I116" s="6">
        <v>257</v>
      </c>
      <c r="J116" s="6">
        <v>257</v>
      </c>
      <c r="K116" s="6">
        <v>257</v>
      </c>
      <c r="L116" s="6">
        <v>257</v>
      </c>
      <c r="M116" s="6">
        <v>257</v>
      </c>
      <c r="N116" s="6">
        <v>257</v>
      </c>
      <c r="O116" s="6">
        <v>257</v>
      </c>
      <c r="P116" s="6">
        <v>257</v>
      </c>
      <c r="Q116" s="6">
        <v>257</v>
      </c>
      <c r="S116" s="33">
        <f t="shared" si="67"/>
        <v>257</v>
      </c>
    </row>
    <row r="117" spans="2:19">
      <c r="B117" s="6" t="s">
        <v>10</v>
      </c>
      <c r="C117" s="6">
        <v>605</v>
      </c>
      <c r="D117" s="6">
        <v>605</v>
      </c>
      <c r="E117" s="6">
        <v>605</v>
      </c>
      <c r="F117" s="6">
        <v>605</v>
      </c>
      <c r="G117" s="6">
        <v>605</v>
      </c>
      <c r="H117" s="6">
        <v>605</v>
      </c>
      <c r="I117" s="6">
        <v>605</v>
      </c>
      <c r="J117" s="6">
        <v>605</v>
      </c>
      <c r="K117" s="6">
        <v>605</v>
      </c>
      <c r="L117" s="6">
        <v>605</v>
      </c>
      <c r="M117" s="6">
        <v>605</v>
      </c>
      <c r="N117" s="6">
        <v>605</v>
      </c>
      <c r="O117" s="6">
        <v>605</v>
      </c>
      <c r="P117" s="6">
        <v>605</v>
      </c>
      <c r="Q117" s="6">
        <v>605</v>
      </c>
      <c r="S117" s="33">
        <f t="shared" si="67"/>
        <v>605</v>
      </c>
    </row>
    <row r="118" spans="2:19">
      <c r="B118" s="6" t="s">
        <v>11</v>
      </c>
      <c r="C118" s="6">
        <v>1761</v>
      </c>
      <c r="D118" s="6">
        <v>1761</v>
      </c>
      <c r="E118" s="6">
        <v>1761</v>
      </c>
      <c r="F118" s="6">
        <v>1761</v>
      </c>
      <c r="G118" s="6">
        <v>1761</v>
      </c>
      <c r="H118" s="6">
        <v>1761</v>
      </c>
      <c r="I118" s="6">
        <v>1761</v>
      </c>
      <c r="J118" s="6">
        <v>1761</v>
      </c>
      <c r="K118" s="6">
        <v>1761</v>
      </c>
      <c r="L118" s="6">
        <v>1761</v>
      </c>
      <c r="M118" s="6">
        <v>1761</v>
      </c>
      <c r="N118" s="6">
        <v>1761</v>
      </c>
      <c r="O118" s="6">
        <v>1761</v>
      </c>
      <c r="P118" s="6">
        <v>1761</v>
      </c>
      <c r="Q118" s="6">
        <v>1761</v>
      </c>
      <c r="S118" s="33">
        <f t="shared" si="67"/>
        <v>1761</v>
      </c>
    </row>
    <row r="119" spans="2:19">
      <c r="B119" s="34" t="s">
        <v>12</v>
      </c>
      <c r="C119" s="6">
        <v>196</v>
      </c>
      <c r="D119" s="6">
        <v>196</v>
      </c>
      <c r="E119" s="6">
        <v>196</v>
      </c>
      <c r="F119" s="6">
        <v>196</v>
      </c>
      <c r="G119" s="6">
        <v>196</v>
      </c>
      <c r="H119" s="6">
        <v>196</v>
      </c>
      <c r="I119" s="6">
        <v>196</v>
      </c>
      <c r="J119" s="6">
        <v>196</v>
      </c>
      <c r="K119" s="6">
        <v>196</v>
      </c>
      <c r="L119" s="6">
        <v>196</v>
      </c>
      <c r="M119" s="6">
        <v>196</v>
      </c>
      <c r="N119" s="6">
        <v>196</v>
      </c>
      <c r="O119" s="6">
        <v>196</v>
      </c>
      <c r="P119" s="6">
        <v>196</v>
      </c>
      <c r="Q119" s="6">
        <v>196</v>
      </c>
      <c r="S119" s="33">
        <f t="shared" si="67"/>
        <v>196</v>
      </c>
    </row>
    <row r="120" spans="2:19">
      <c r="B120" s="6" t="s">
        <v>13</v>
      </c>
      <c r="C120" s="6">
        <v>121</v>
      </c>
      <c r="D120" s="6">
        <v>121</v>
      </c>
      <c r="E120" s="6">
        <v>121</v>
      </c>
      <c r="F120" s="6">
        <v>121</v>
      </c>
      <c r="G120" s="6">
        <v>121</v>
      </c>
      <c r="H120" s="6">
        <v>121</v>
      </c>
      <c r="I120" s="6">
        <v>121</v>
      </c>
      <c r="J120" s="6">
        <v>121</v>
      </c>
      <c r="K120" s="6">
        <v>121</v>
      </c>
      <c r="L120" s="6">
        <v>121</v>
      </c>
      <c r="M120" s="6">
        <v>121</v>
      </c>
      <c r="N120" s="6">
        <v>121</v>
      </c>
      <c r="O120" s="6">
        <v>121</v>
      </c>
      <c r="P120" s="6">
        <v>121</v>
      </c>
      <c r="Q120" s="6">
        <v>121</v>
      </c>
      <c r="S120" s="33">
        <f t="shared" si="67"/>
        <v>121</v>
      </c>
    </row>
    <row r="121" spans="2:19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2:19">
      <c r="B122" s="6" t="s">
        <v>15</v>
      </c>
      <c r="C122" s="38">
        <f t="shared" ref="C122:N122" si="68">C115/C114</f>
        <v>0.97142708170394698</v>
      </c>
      <c r="D122" s="38">
        <f t="shared" si="68"/>
        <v>0.97142708170394698</v>
      </c>
      <c r="E122" s="38">
        <f t="shared" si="68"/>
        <v>0.97142708170394698</v>
      </c>
      <c r="F122" s="38">
        <f t="shared" si="68"/>
        <v>0.97142708170394698</v>
      </c>
      <c r="G122" s="38">
        <f t="shared" si="68"/>
        <v>0.97142708170394698</v>
      </c>
      <c r="H122" s="38">
        <f t="shared" si="68"/>
        <v>0.97142708170394698</v>
      </c>
      <c r="I122" s="38">
        <f t="shared" si="68"/>
        <v>0.97142708170394698</v>
      </c>
      <c r="J122" s="38">
        <f t="shared" si="68"/>
        <v>0.97142708170394698</v>
      </c>
      <c r="K122" s="38">
        <f t="shared" si="68"/>
        <v>0.97142708170394698</v>
      </c>
      <c r="L122" s="38">
        <f t="shared" si="68"/>
        <v>0.97142708170394698</v>
      </c>
      <c r="M122" s="38">
        <f t="shared" si="68"/>
        <v>0.97142708170394698</v>
      </c>
      <c r="N122" s="38">
        <f t="shared" si="68"/>
        <v>0.97142708170394698</v>
      </c>
      <c r="O122" s="38">
        <f t="shared" ref="O122:Q122" si="69">O115/O114</f>
        <v>0.97142708170394698</v>
      </c>
      <c r="P122" s="38">
        <f t="shared" si="69"/>
        <v>0.97142708170394698</v>
      </c>
      <c r="Q122" s="38">
        <f t="shared" si="69"/>
        <v>0.97142708170394698</v>
      </c>
      <c r="S122" s="39">
        <f t="shared" ref="S122:S129" si="70">AVERAGE(C122:N122)</f>
        <v>0.97142708170394698</v>
      </c>
    </row>
    <row r="123" spans="2:19">
      <c r="B123" s="6" t="s">
        <v>16</v>
      </c>
      <c r="C123" s="38">
        <f t="shared" ref="C123:N123" si="71">1-C122</f>
        <v>2.8572918296053018E-2</v>
      </c>
      <c r="D123" s="38">
        <f t="shared" si="71"/>
        <v>2.8572918296053018E-2</v>
      </c>
      <c r="E123" s="38">
        <f t="shared" si="71"/>
        <v>2.8572918296053018E-2</v>
      </c>
      <c r="F123" s="38">
        <f t="shared" si="71"/>
        <v>2.8572918296053018E-2</v>
      </c>
      <c r="G123" s="38">
        <f t="shared" si="71"/>
        <v>2.8572918296053018E-2</v>
      </c>
      <c r="H123" s="38">
        <f t="shared" si="71"/>
        <v>2.8572918296053018E-2</v>
      </c>
      <c r="I123" s="38">
        <f t="shared" si="71"/>
        <v>2.8572918296053018E-2</v>
      </c>
      <c r="J123" s="38">
        <f t="shared" si="71"/>
        <v>2.8572918296053018E-2</v>
      </c>
      <c r="K123" s="38">
        <f t="shared" si="71"/>
        <v>2.8572918296053018E-2</v>
      </c>
      <c r="L123" s="38">
        <f t="shared" si="71"/>
        <v>2.8572918296053018E-2</v>
      </c>
      <c r="M123" s="38">
        <f t="shared" si="71"/>
        <v>2.8572918296053018E-2</v>
      </c>
      <c r="N123" s="38">
        <f t="shared" si="71"/>
        <v>2.8572918296053018E-2</v>
      </c>
      <c r="O123" s="38">
        <f t="shared" ref="O123:Q123" si="72">1-O122</f>
        <v>2.8572918296053018E-2</v>
      </c>
      <c r="P123" s="38">
        <f t="shared" si="72"/>
        <v>2.8572918296053018E-2</v>
      </c>
      <c r="Q123" s="38">
        <f t="shared" si="72"/>
        <v>2.8572918296053018E-2</v>
      </c>
      <c r="S123" s="39">
        <f t="shared" si="70"/>
        <v>2.8572918296053018E-2</v>
      </c>
    </row>
    <row r="124" spans="2:19">
      <c r="B124" s="6" t="s">
        <v>17</v>
      </c>
      <c r="C124" s="38">
        <f t="shared" ref="C124:N124" si="73">C116/C114</f>
        <v>1.3400072996506595E-2</v>
      </c>
      <c r="D124" s="38">
        <f t="shared" si="73"/>
        <v>1.3400072996506595E-2</v>
      </c>
      <c r="E124" s="38">
        <f t="shared" si="73"/>
        <v>1.3400072996506595E-2</v>
      </c>
      <c r="F124" s="38">
        <f t="shared" si="73"/>
        <v>1.3400072996506595E-2</v>
      </c>
      <c r="G124" s="38">
        <f t="shared" si="73"/>
        <v>1.3400072996506595E-2</v>
      </c>
      <c r="H124" s="38">
        <f t="shared" si="73"/>
        <v>1.3400072996506595E-2</v>
      </c>
      <c r="I124" s="38">
        <f t="shared" si="73"/>
        <v>1.3400072996506595E-2</v>
      </c>
      <c r="J124" s="38">
        <f t="shared" si="73"/>
        <v>1.3400072996506595E-2</v>
      </c>
      <c r="K124" s="38">
        <f t="shared" si="73"/>
        <v>1.3400072996506595E-2</v>
      </c>
      <c r="L124" s="38">
        <f t="shared" si="73"/>
        <v>1.3400072996506595E-2</v>
      </c>
      <c r="M124" s="38">
        <f t="shared" si="73"/>
        <v>1.3400072996506595E-2</v>
      </c>
      <c r="N124" s="38">
        <f t="shared" si="73"/>
        <v>1.3400072996506595E-2</v>
      </c>
      <c r="O124" s="38">
        <f t="shared" ref="O124:Q124" si="74">O116/O114</f>
        <v>1.3400072996506595E-2</v>
      </c>
      <c r="P124" s="38">
        <f t="shared" si="74"/>
        <v>1.3400072996506595E-2</v>
      </c>
      <c r="Q124" s="38">
        <f t="shared" si="74"/>
        <v>1.3400072996506595E-2</v>
      </c>
      <c r="S124" s="39">
        <f t="shared" si="70"/>
        <v>1.3400072996506593E-2</v>
      </c>
    </row>
    <row r="125" spans="2:19">
      <c r="B125" s="6" t="s">
        <v>18</v>
      </c>
      <c r="C125" s="38">
        <f t="shared" ref="C125:N125" si="75">C117/C114</f>
        <v>3.1544918921737317E-2</v>
      </c>
      <c r="D125" s="38">
        <f t="shared" si="75"/>
        <v>3.1544918921737317E-2</v>
      </c>
      <c r="E125" s="38">
        <f t="shared" si="75"/>
        <v>3.1544918921737317E-2</v>
      </c>
      <c r="F125" s="38">
        <f t="shared" si="75"/>
        <v>3.1544918921737317E-2</v>
      </c>
      <c r="G125" s="38">
        <f t="shared" si="75"/>
        <v>3.1544918921737317E-2</v>
      </c>
      <c r="H125" s="38">
        <f t="shared" si="75"/>
        <v>3.1544918921737317E-2</v>
      </c>
      <c r="I125" s="38">
        <f t="shared" si="75"/>
        <v>3.1544918921737317E-2</v>
      </c>
      <c r="J125" s="38">
        <f t="shared" si="75"/>
        <v>3.1544918921737317E-2</v>
      </c>
      <c r="K125" s="38">
        <f t="shared" si="75"/>
        <v>3.1544918921737317E-2</v>
      </c>
      <c r="L125" s="38">
        <f t="shared" si="75"/>
        <v>3.1544918921737317E-2</v>
      </c>
      <c r="M125" s="38">
        <f t="shared" si="75"/>
        <v>3.1544918921737317E-2</v>
      </c>
      <c r="N125" s="38">
        <f t="shared" si="75"/>
        <v>3.1544918921737317E-2</v>
      </c>
      <c r="O125" s="38">
        <f t="shared" ref="O125:Q126" si="76">O117/O114</f>
        <v>3.1544918921737317E-2</v>
      </c>
      <c r="P125" s="38">
        <f t="shared" si="76"/>
        <v>3.1544918921737317E-2</v>
      </c>
      <c r="Q125" s="38">
        <f t="shared" si="76"/>
        <v>3.1544918921737317E-2</v>
      </c>
      <c r="S125" s="39">
        <f t="shared" si="70"/>
        <v>3.1544918921737324E-2</v>
      </c>
    </row>
    <row r="126" spans="2:19">
      <c r="B126" s="6" t="s">
        <v>19</v>
      </c>
      <c r="C126" s="15">
        <f t="shared" ref="C126:N126" si="77">C118/C115</f>
        <v>9.4519886211153453E-2</v>
      </c>
      <c r="D126" s="15">
        <f t="shared" si="77"/>
        <v>9.4519886211153453E-2</v>
      </c>
      <c r="E126" s="15">
        <f t="shared" si="77"/>
        <v>9.4519886211153453E-2</v>
      </c>
      <c r="F126" s="15">
        <f t="shared" si="77"/>
        <v>9.4519886211153453E-2</v>
      </c>
      <c r="G126" s="15">
        <f t="shared" si="77"/>
        <v>9.4519886211153453E-2</v>
      </c>
      <c r="H126" s="15">
        <f t="shared" si="77"/>
        <v>9.4519886211153453E-2</v>
      </c>
      <c r="I126" s="15">
        <f t="shared" si="77"/>
        <v>9.4519886211153453E-2</v>
      </c>
      <c r="J126" s="15">
        <f t="shared" si="77"/>
        <v>9.4519886211153453E-2</v>
      </c>
      <c r="K126" s="15">
        <f t="shared" si="77"/>
        <v>9.4519886211153453E-2</v>
      </c>
      <c r="L126" s="15">
        <f t="shared" si="77"/>
        <v>9.4519886211153453E-2</v>
      </c>
      <c r="M126" s="15">
        <f t="shared" si="77"/>
        <v>9.4519886211153453E-2</v>
      </c>
      <c r="N126" s="15">
        <f t="shared" si="77"/>
        <v>9.4519886211153453E-2</v>
      </c>
      <c r="O126" s="15">
        <f t="shared" si="76"/>
        <v>9.4519886211153453E-2</v>
      </c>
      <c r="P126" s="15">
        <f t="shared" si="76"/>
        <v>9.4519886211153453E-2</v>
      </c>
      <c r="Q126" s="15">
        <f t="shared" si="76"/>
        <v>9.4519886211153453E-2</v>
      </c>
      <c r="S126" s="39">
        <f t="shared" si="70"/>
        <v>9.4519886211153467E-2</v>
      </c>
    </row>
    <row r="127" spans="2:19">
      <c r="B127" s="6" t="s">
        <v>20</v>
      </c>
      <c r="C127" s="15">
        <f t="shared" ref="C127:N127" si="78">C119/C115</f>
        <v>1.0520100907090333E-2</v>
      </c>
      <c r="D127" s="15">
        <f t="shared" si="78"/>
        <v>1.0520100907090333E-2</v>
      </c>
      <c r="E127" s="15">
        <f t="shared" si="78"/>
        <v>1.0520100907090333E-2</v>
      </c>
      <c r="F127" s="15">
        <f t="shared" si="78"/>
        <v>1.0520100907090333E-2</v>
      </c>
      <c r="G127" s="15">
        <f t="shared" si="78"/>
        <v>1.0520100907090333E-2</v>
      </c>
      <c r="H127" s="15">
        <f t="shared" si="78"/>
        <v>1.0520100907090333E-2</v>
      </c>
      <c r="I127" s="15">
        <f t="shared" si="78"/>
        <v>1.0520100907090333E-2</v>
      </c>
      <c r="J127" s="15">
        <f t="shared" si="78"/>
        <v>1.0520100907090333E-2</v>
      </c>
      <c r="K127" s="15">
        <f t="shared" si="78"/>
        <v>1.0520100907090333E-2</v>
      </c>
      <c r="L127" s="15">
        <f t="shared" si="78"/>
        <v>1.0520100907090333E-2</v>
      </c>
      <c r="M127" s="15">
        <f t="shared" si="78"/>
        <v>1.0520100907090333E-2</v>
      </c>
      <c r="N127" s="15">
        <f t="shared" si="78"/>
        <v>1.0520100907090333E-2</v>
      </c>
      <c r="O127" s="15">
        <f t="shared" ref="O127:Q127" si="79">O119/O115</f>
        <v>1.0520100907090333E-2</v>
      </c>
      <c r="P127" s="15">
        <f t="shared" si="79"/>
        <v>1.0520100907090333E-2</v>
      </c>
      <c r="Q127" s="15">
        <f t="shared" si="79"/>
        <v>1.0520100907090333E-2</v>
      </c>
      <c r="S127" s="39">
        <f t="shared" si="70"/>
        <v>1.0520100907090336E-2</v>
      </c>
    </row>
    <row r="128" spans="2:19">
      <c r="B128" s="6" t="s">
        <v>21</v>
      </c>
      <c r="C128" s="15">
        <f t="shared" ref="C128:N128" si="80">C119/C118</f>
        <v>0.11130039750141965</v>
      </c>
      <c r="D128" s="15">
        <f t="shared" si="80"/>
        <v>0.11130039750141965</v>
      </c>
      <c r="E128" s="15">
        <f t="shared" si="80"/>
        <v>0.11130039750141965</v>
      </c>
      <c r="F128" s="15">
        <f t="shared" si="80"/>
        <v>0.11130039750141965</v>
      </c>
      <c r="G128" s="15">
        <f t="shared" si="80"/>
        <v>0.11130039750141965</v>
      </c>
      <c r="H128" s="15">
        <f t="shared" si="80"/>
        <v>0.11130039750141965</v>
      </c>
      <c r="I128" s="15">
        <f t="shared" si="80"/>
        <v>0.11130039750141965</v>
      </c>
      <c r="J128" s="15">
        <f t="shared" si="80"/>
        <v>0.11130039750141965</v>
      </c>
      <c r="K128" s="15">
        <f t="shared" si="80"/>
        <v>0.11130039750141965</v>
      </c>
      <c r="L128" s="15">
        <f t="shared" si="80"/>
        <v>0.11130039750141965</v>
      </c>
      <c r="M128" s="15">
        <f t="shared" si="80"/>
        <v>0.11130039750141965</v>
      </c>
      <c r="N128" s="15">
        <f t="shared" si="80"/>
        <v>0.11130039750141965</v>
      </c>
      <c r="O128" s="15">
        <f t="shared" ref="O128:Q128" si="81">O119/O118</f>
        <v>0.11130039750141965</v>
      </c>
      <c r="P128" s="15">
        <f t="shared" si="81"/>
        <v>0.11130039750141965</v>
      </c>
      <c r="Q128" s="15">
        <f t="shared" si="81"/>
        <v>0.11130039750141965</v>
      </c>
      <c r="S128" s="39">
        <f t="shared" si="70"/>
        <v>0.11130039750141967</v>
      </c>
    </row>
    <row r="129" spans="2:19">
      <c r="B129" s="6" t="s">
        <v>22</v>
      </c>
      <c r="C129" s="40">
        <f t="shared" ref="C129:N129" si="82">C120/C114</f>
        <v>6.3089837843474635E-3</v>
      </c>
      <c r="D129" s="40">
        <f t="shared" si="82"/>
        <v>6.3089837843474635E-3</v>
      </c>
      <c r="E129" s="40">
        <f t="shared" si="82"/>
        <v>6.3089837843474635E-3</v>
      </c>
      <c r="F129" s="40">
        <f t="shared" si="82"/>
        <v>6.3089837843474635E-3</v>
      </c>
      <c r="G129" s="40">
        <f t="shared" si="82"/>
        <v>6.3089837843474635E-3</v>
      </c>
      <c r="H129" s="40">
        <f t="shared" si="82"/>
        <v>6.3089837843474635E-3</v>
      </c>
      <c r="I129" s="40">
        <f t="shared" si="82"/>
        <v>6.3089837843474635E-3</v>
      </c>
      <c r="J129" s="40">
        <f t="shared" si="82"/>
        <v>6.3089837843474635E-3</v>
      </c>
      <c r="K129" s="40">
        <f t="shared" si="82"/>
        <v>6.3089837843474635E-3</v>
      </c>
      <c r="L129" s="40">
        <f t="shared" si="82"/>
        <v>6.3089837843474635E-3</v>
      </c>
      <c r="M129" s="40">
        <f t="shared" si="82"/>
        <v>6.3089837843474635E-3</v>
      </c>
      <c r="N129" s="40">
        <f t="shared" si="82"/>
        <v>6.3089837843474635E-3</v>
      </c>
      <c r="O129" s="40">
        <f t="shared" ref="O129:Q129" si="83">O120/O114</f>
        <v>6.3089837843474635E-3</v>
      </c>
      <c r="P129" s="40">
        <f t="shared" si="83"/>
        <v>6.3089837843474635E-3</v>
      </c>
      <c r="Q129" s="40">
        <f t="shared" si="83"/>
        <v>6.3089837843474635E-3</v>
      </c>
      <c r="S129" s="39">
        <f t="shared" si="70"/>
        <v>6.3089837843474652E-3</v>
      </c>
    </row>
  </sheetData>
  <pageMargins left="0.5" right="0.5" top="0.5" bottom="0.5" header="0.3" footer="0.3"/>
  <pageSetup scale="3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P43"/>
  <sheetViews>
    <sheetView workbookViewId="0">
      <selection activeCell="E32" sqref="E32"/>
    </sheetView>
  </sheetViews>
  <sheetFormatPr baseColWidth="10" defaultColWidth="10.5" defaultRowHeight="12" x14ac:dyDescent="0"/>
  <cols>
    <col min="1" max="1" width="16.1640625" style="53" bestFit="1" customWidth="1"/>
    <col min="2" max="16384" width="10.5" style="53"/>
  </cols>
  <sheetData>
    <row r="1" spans="1:16" s="51" customFormat="1" ht="36">
      <c r="A1" s="51" t="s">
        <v>43</v>
      </c>
      <c r="B1" s="51" t="s">
        <v>44</v>
      </c>
      <c r="C1" s="51" t="s">
        <v>45</v>
      </c>
      <c r="D1" s="51" t="s">
        <v>46</v>
      </c>
      <c r="E1" s="51" t="s">
        <v>47</v>
      </c>
      <c r="F1" s="51" t="s">
        <v>48</v>
      </c>
      <c r="G1" s="51" t="s">
        <v>49</v>
      </c>
      <c r="H1" s="51" t="s">
        <v>50</v>
      </c>
      <c r="I1" s="51" t="s">
        <v>51</v>
      </c>
      <c r="J1" s="51" t="s">
        <v>52</v>
      </c>
      <c r="K1" s="51" t="s">
        <v>53</v>
      </c>
      <c r="L1" s="51" t="s">
        <v>54</v>
      </c>
      <c r="M1" s="51" t="s">
        <v>55</v>
      </c>
      <c r="N1" s="51" t="s">
        <v>56</v>
      </c>
      <c r="O1" s="51" t="s">
        <v>57</v>
      </c>
      <c r="P1" s="51" t="s">
        <v>58</v>
      </c>
    </row>
    <row r="2" spans="1:16">
      <c r="A2" s="52" t="s">
        <v>59</v>
      </c>
      <c r="B2" s="53">
        <v>2107</v>
      </c>
      <c r="C2" s="53">
        <v>2060</v>
      </c>
      <c r="D2" s="54">
        <v>97.769340294257233</v>
      </c>
      <c r="E2" s="53">
        <v>11</v>
      </c>
      <c r="F2" s="53">
        <v>54</v>
      </c>
      <c r="G2" s="53">
        <v>0</v>
      </c>
      <c r="H2" s="53">
        <v>640</v>
      </c>
      <c r="I2" s="53">
        <v>628</v>
      </c>
      <c r="J2" s="53">
        <v>108</v>
      </c>
      <c r="K2" s="54">
        <v>17.197452229299362</v>
      </c>
      <c r="L2" s="53">
        <v>29</v>
      </c>
      <c r="M2" s="54">
        <v>4.6178343949044587</v>
      </c>
      <c r="N2" s="54">
        <v>26.851851851851855</v>
      </c>
      <c r="O2" s="53">
        <v>19</v>
      </c>
      <c r="P2" s="54">
        <v>3.0254777070063694</v>
      </c>
    </row>
    <row r="3" spans="1:16">
      <c r="A3" s="52" t="s">
        <v>60</v>
      </c>
      <c r="B3" s="53">
        <v>2107</v>
      </c>
      <c r="C3" s="53">
        <v>2060</v>
      </c>
      <c r="D3" s="54">
        <v>97.769340294257233</v>
      </c>
      <c r="E3" s="53">
        <v>11</v>
      </c>
      <c r="F3" s="53">
        <v>54</v>
      </c>
      <c r="G3" s="53">
        <v>0</v>
      </c>
      <c r="H3" s="53">
        <v>640</v>
      </c>
      <c r="I3" s="53">
        <v>628</v>
      </c>
      <c r="J3" s="53">
        <v>108</v>
      </c>
      <c r="K3" s="54">
        <v>17.197452229299362</v>
      </c>
      <c r="L3" s="53">
        <v>29</v>
      </c>
      <c r="M3" s="54">
        <v>4.6178343949044587</v>
      </c>
      <c r="N3" s="54">
        <v>26.851851851851855</v>
      </c>
      <c r="O3" s="53">
        <v>19</v>
      </c>
      <c r="P3" s="54">
        <v>3.0254777070063694</v>
      </c>
    </row>
    <row r="4" spans="1:16">
      <c r="A4" s="52" t="s">
        <v>61</v>
      </c>
      <c r="B4" s="53">
        <v>2107</v>
      </c>
      <c r="C4" s="53">
        <v>2060</v>
      </c>
      <c r="D4" s="54">
        <v>97.769340294257233</v>
      </c>
      <c r="E4" s="53">
        <v>11</v>
      </c>
      <c r="F4" s="53">
        <v>54</v>
      </c>
      <c r="G4" s="53">
        <v>0</v>
      </c>
      <c r="H4" s="53">
        <v>640</v>
      </c>
      <c r="I4" s="53">
        <v>628</v>
      </c>
      <c r="J4" s="53">
        <v>108</v>
      </c>
      <c r="K4" s="54">
        <v>17.197452229299362</v>
      </c>
      <c r="L4" s="53">
        <v>29</v>
      </c>
      <c r="M4" s="54">
        <v>4.6178343949044587</v>
      </c>
      <c r="N4" s="54">
        <v>26.851851851851855</v>
      </c>
      <c r="O4" s="53">
        <v>19</v>
      </c>
      <c r="P4" s="54">
        <v>3.0254777070063694</v>
      </c>
    </row>
    <row r="5" spans="1:16">
      <c r="A5" s="52" t="s">
        <v>62</v>
      </c>
      <c r="B5" s="53">
        <v>2107</v>
      </c>
      <c r="C5" s="53">
        <v>2060</v>
      </c>
      <c r="D5" s="54">
        <v>97.769340294257233</v>
      </c>
      <c r="E5" s="53">
        <v>11</v>
      </c>
      <c r="F5" s="53">
        <v>54</v>
      </c>
      <c r="G5" s="53">
        <v>0</v>
      </c>
      <c r="H5" s="53">
        <v>640</v>
      </c>
      <c r="I5" s="53">
        <v>628</v>
      </c>
      <c r="J5" s="53">
        <v>108</v>
      </c>
      <c r="K5" s="54">
        <v>17.197452229299362</v>
      </c>
      <c r="L5" s="53">
        <v>29</v>
      </c>
      <c r="M5" s="54">
        <v>4.6178343949044587</v>
      </c>
      <c r="N5" s="54">
        <v>26.851851851851855</v>
      </c>
      <c r="O5" s="53">
        <v>19</v>
      </c>
      <c r="P5" s="54">
        <v>3.0254777070063694</v>
      </c>
    </row>
    <row r="6" spans="1:16">
      <c r="A6" s="52" t="s">
        <v>63</v>
      </c>
      <c r="B6" s="53">
        <v>2107</v>
      </c>
      <c r="C6" s="53">
        <v>2060</v>
      </c>
      <c r="D6" s="54">
        <v>97.769340294257233</v>
      </c>
      <c r="E6" s="53">
        <v>11</v>
      </c>
      <c r="F6" s="53">
        <v>54</v>
      </c>
      <c r="G6" s="53">
        <v>0</v>
      </c>
      <c r="H6" s="53">
        <v>640</v>
      </c>
      <c r="I6" s="53">
        <v>628</v>
      </c>
      <c r="J6" s="53">
        <v>108</v>
      </c>
      <c r="K6" s="54">
        <v>17.197452229299362</v>
      </c>
      <c r="L6" s="53">
        <v>29</v>
      </c>
      <c r="M6" s="54">
        <v>4.6178343949044587</v>
      </c>
      <c r="N6" s="54">
        <v>26.851851851851855</v>
      </c>
      <c r="O6" s="53">
        <v>19</v>
      </c>
      <c r="P6" s="54">
        <v>3.0254777070063694</v>
      </c>
    </row>
    <row r="7" spans="1:16">
      <c r="A7" s="52" t="s">
        <v>64</v>
      </c>
      <c r="B7" s="53">
        <v>2107</v>
      </c>
      <c r="C7" s="53">
        <v>2060</v>
      </c>
      <c r="D7" s="54">
        <v>97.769340294257233</v>
      </c>
      <c r="E7" s="53">
        <v>11</v>
      </c>
      <c r="F7" s="53">
        <v>54</v>
      </c>
      <c r="G7" s="53">
        <v>0</v>
      </c>
      <c r="H7" s="53">
        <v>640</v>
      </c>
      <c r="I7" s="53">
        <v>628</v>
      </c>
      <c r="J7" s="53">
        <v>108</v>
      </c>
      <c r="K7" s="54">
        <v>17.197452229299362</v>
      </c>
      <c r="L7" s="53">
        <v>29</v>
      </c>
      <c r="M7" s="54">
        <v>4.6178343949044587</v>
      </c>
      <c r="N7" s="54">
        <v>26.851851851851855</v>
      </c>
      <c r="O7" s="53">
        <v>19</v>
      </c>
      <c r="P7" s="54">
        <v>3.0254777070063694</v>
      </c>
    </row>
    <row r="8" spans="1:16">
      <c r="A8" s="52" t="s">
        <v>65</v>
      </c>
      <c r="B8" s="53">
        <v>2107</v>
      </c>
      <c r="C8" s="53">
        <v>2060</v>
      </c>
      <c r="D8" s="54">
        <v>97.769340294257233</v>
      </c>
      <c r="E8" s="53">
        <v>11</v>
      </c>
      <c r="F8" s="53">
        <v>54</v>
      </c>
      <c r="G8" s="53">
        <v>0</v>
      </c>
      <c r="H8" s="53">
        <v>640</v>
      </c>
      <c r="I8" s="53">
        <v>628</v>
      </c>
      <c r="J8" s="53">
        <v>108</v>
      </c>
      <c r="K8" s="54">
        <v>17.197452229299362</v>
      </c>
      <c r="L8" s="53">
        <v>29</v>
      </c>
      <c r="M8" s="54">
        <v>4.6178343949044587</v>
      </c>
      <c r="N8" s="54">
        <v>26.851851851851855</v>
      </c>
      <c r="O8" s="53">
        <v>19</v>
      </c>
      <c r="P8" s="54">
        <v>3.0254777070063694</v>
      </c>
    </row>
    <row r="9" spans="1:16">
      <c r="A9" s="52" t="s">
        <v>66</v>
      </c>
      <c r="B9" s="53">
        <v>2107</v>
      </c>
      <c r="C9" s="53">
        <v>2060</v>
      </c>
      <c r="D9" s="54">
        <v>97.769340294257233</v>
      </c>
      <c r="E9" s="53">
        <v>11</v>
      </c>
      <c r="F9" s="53">
        <v>54</v>
      </c>
      <c r="G9" s="53">
        <v>0</v>
      </c>
      <c r="H9" s="53">
        <v>640</v>
      </c>
      <c r="I9" s="53">
        <v>628</v>
      </c>
      <c r="J9" s="53">
        <v>108</v>
      </c>
      <c r="K9" s="54">
        <v>17.197452229299362</v>
      </c>
      <c r="L9" s="53">
        <v>29</v>
      </c>
      <c r="M9" s="54">
        <v>4.6178343949044587</v>
      </c>
      <c r="N9" s="54">
        <v>26.851851851851855</v>
      </c>
      <c r="O9" s="53">
        <v>19</v>
      </c>
      <c r="P9" s="54">
        <v>3.0254777070063694</v>
      </c>
    </row>
    <row r="10" spans="1:16">
      <c r="A10" s="52" t="s">
        <v>67</v>
      </c>
      <c r="B10" s="53">
        <v>2107</v>
      </c>
      <c r="C10" s="53">
        <v>2060</v>
      </c>
      <c r="D10" s="54">
        <v>97.769340294257233</v>
      </c>
      <c r="E10" s="53">
        <v>11</v>
      </c>
      <c r="F10" s="53">
        <v>54</v>
      </c>
      <c r="G10" s="53">
        <v>0</v>
      </c>
      <c r="H10" s="53">
        <v>640</v>
      </c>
      <c r="I10" s="53">
        <v>628</v>
      </c>
      <c r="J10" s="53">
        <v>108</v>
      </c>
      <c r="K10" s="54">
        <v>17.197452229299362</v>
      </c>
      <c r="L10" s="53">
        <v>29</v>
      </c>
      <c r="M10" s="54">
        <v>4.6178343949044587</v>
      </c>
      <c r="N10" s="54">
        <v>26.851851851851855</v>
      </c>
      <c r="O10" s="53">
        <v>19</v>
      </c>
      <c r="P10" s="54">
        <v>3.0254777070063694</v>
      </c>
    </row>
    <row r="11" spans="1:16">
      <c r="A11" s="52" t="s">
        <v>68</v>
      </c>
      <c r="B11" s="53">
        <v>2107</v>
      </c>
      <c r="C11" s="53">
        <v>2060</v>
      </c>
      <c r="D11" s="54">
        <v>97.769340294257233</v>
      </c>
      <c r="E11" s="53">
        <v>11</v>
      </c>
      <c r="F11" s="53">
        <v>54</v>
      </c>
      <c r="G11" s="53">
        <v>0</v>
      </c>
      <c r="H11" s="53">
        <v>640</v>
      </c>
      <c r="I11" s="53">
        <v>628</v>
      </c>
      <c r="J11" s="53">
        <v>108</v>
      </c>
      <c r="K11" s="54">
        <v>17.197452229299362</v>
      </c>
      <c r="L11" s="53">
        <v>29</v>
      </c>
      <c r="M11" s="54">
        <v>4.6178343949044587</v>
      </c>
      <c r="N11" s="54">
        <v>26.851851851851855</v>
      </c>
      <c r="O11" s="53">
        <v>19</v>
      </c>
      <c r="P11" s="54">
        <v>3.0254777070063694</v>
      </c>
    </row>
    <row r="12" spans="1:16">
      <c r="A12" s="52" t="s">
        <v>69</v>
      </c>
      <c r="B12" s="53">
        <v>2107</v>
      </c>
      <c r="C12" s="53">
        <v>2060</v>
      </c>
      <c r="D12" s="54">
        <v>97.769340294257233</v>
      </c>
      <c r="E12" s="53">
        <v>11</v>
      </c>
      <c r="F12" s="53">
        <v>54</v>
      </c>
      <c r="G12" s="53">
        <v>0</v>
      </c>
      <c r="H12" s="53">
        <v>640</v>
      </c>
      <c r="I12" s="53">
        <v>628</v>
      </c>
      <c r="J12" s="53">
        <v>108</v>
      </c>
      <c r="K12" s="54">
        <v>17.197452229299362</v>
      </c>
      <c r="L12" s="53">
        <v>29</v>
      </c>
      <c r="M12" s="54">
        <v>4.6178343949044587</v>
      </c>
      <c r="N12" s="54">
        <v>26.851851851851855</v>
      </c>
      <c r="O12" s="53">
        <v>19</v>
      </c>
      <c r="P12" s="54">
        <v>3.0254777070063694</v>
      </c>
    </row>
    <row r="13" spans="1:16">
      <c r="A13" s="52" t="s">
        <v>70</v>
      </c>
      <c r="B13" s="53">
        <v>2107</v>
      </c>
      <c r="C13" s="53">
        <v>2060</v>
      </c>
      <c r="D13" s="54">
        <v>97.769340294257233</v>
      </c>
      <c r="E13" s="53">
        <v>11</v>
      </c>
      <c r="F13" s="53">
        <v>54</v>
      </c>
      <c r="G13" s="53">
        <v>0</v>
      </c>
      <c r="H13" s="53">
        <v>640</v>
      </c>
      <c r="I13" s="53">
        <v>628</v>
      </c>
      <c r="J13" s="53">
        <v>108</v>
      </c>
      <c r="K13" s="54">
        <v>17.197452229299362</v>
      </c>
      <c r="L13" s="53">
        <v>29</v>
      </c>
      <c r="M13" s="54">
        <v>4.6178343949044587</v>
      </c>
      <c r="N13" s="54">
        <v>26.851851851851855</v>
      </c>
      <c r="O13" s="53">
        <v>19</v>
      </c>
      <c r="P13" s="54">
        <v>3.0254777070063694</v>
      </c>
    </row>
    <row r="14" spans="1:16">
      <c r="A14" s="52" t="s">
        <v>71</v>
      </c>
      <c r="B14" s="53">
        <v>2107</v>
      </c>
      <c r="C14" s="53">
        <v>2060</v>
      </c>
      <c r="D14" s="54">
        <v>97.769340294257233</v>
      </c>
      <c r="E14" s="53">
        <v>11</v>
      </c>
      <c r="F14" s="53">
        <v>54</v>
      </c>
      <c r="G14" s="53">
        <v>0</v>
      </c>
      <c r="H14" s="53">
        <v>640</v>
      </c>
      <c r="I14" s="53">
        <v>628</v>
      </c>
      <c r="J14" s="53">
        <v>108</v>
      </c>
      <c r="K14" s="54">
        <v>17.197452229299362</v>
      </c>
      <c r="L14" s="53">
        <v>29</v>
      </c>
      <c r="M14" s="54">
        <v>4.6178343949044587</v>
      </c>
      <c r="N14" s="54">
        <v>26.851851851851855</v>
      </c>
      <c r="O14" s="53">
        <v>19</v>
      </c>
      <c r="P14" s="54">
        <v>3.0254777070063694</v>
      </c>
    </row>
    <row r="15" spans="1:16">
      <c r="A15" s="52" t="s">
        <v>72</v>
      </c>
      <c r="B15" s="53">
        <v>2107</v>
      </c>
      <c r="C15" s="53">
        <v>2060</v>
      </c>
      <c r="D15" s="54">
        <v>97.769340294257233</v>
      </c>
      <c r="E15" s="53">
        <v>11</v>
      </c>
      <c r="F15" s="53">
        <v>54</v>
      </c>
      <c r="G15" s="53">
        <v>0</v>
      </c>
      <c r="H15" s="53">
        <v>640</v>
      </c>
      <c r="I15" s="53">
        <v>628</v>
      </c>
      <c r="J15" s="53">
        <v>108</v>
      </c>
      <c r="K15" s="54">
        <v>17.197452229299362</v>
      </c>
      <c r="L15" s="53">
        <v>29</v>
      </c>
      <c r="M15" s="54">
        <v>4.6178343949044587</v>
      </c>
      <c r="N15" s="54">
        <v>26.851851851851855</v>
      </c>
      <c r="O15" s="53">
        <v>19</v>
      </c>
      <c r="P15" s="54">
        <v>3.0254777070063694</v>
      </c>
    </row>
    <row r="16" spans="1:16">
      <c r="A16" s="52" t="s">
        <v>73</v>
      </c>
      <c r="B16" s="53">
        <v>2107</v>
      </c>
      <c r="C16" s="53">
        <v>2060</v>
      </c>
      <c r="D16" s="54">
        <v>97.769340294257233</v>
      </c>
      <c r="E16" s="53">
        <v>11</v>
      </c>
      <c r="F16" s="53">
        <v>54</v>
      </c>
      <c r="G16" s="53">
        <v>0</v>
      </c>
      <c r="H16" s="53">
        <v>640</v>
      </c>
      <c r="I16" s="53">
        <v>628</v>
      </c>
      <c r="J16" s="53">
        <v>108</v>
      </c>
      <c r="K16" s="54">
        <v>17.197452229299362</v>
      </c>
      <c r="L16" s="53">
        <v>29</v>
      </c>
      <c r="M16" s="54">
        <v>4.6178343949044587</v>
      </c>
      <c r="N16" s="54">
        <v>26.851851851851855</v>
      </c>
      <c r="O16" s="53">
        <v>19</v>
      </c>
      <c r="P16" s="54">
        <v>3.0254777070063694</v>
      </c>
    </row>
    <row r="17" spans="1:16">
      <c r="A17" s="52" t="s">
        <v>74</v>
      </c>
      <c r="B17" s="53">
        <v>2107</v>
      </c>
      <c r="C17" s="53">
        <v>2060</v>
      </c>
      <c r="D17" s="54">
        <v>97.769340294257233</v>
      </c>
      <c r="E17" s="53">
        <v>11</v>
      </c>
      <c r="F17" s="53">
        <v>54</v>
      </c>
      <c r="G17" s="53">
        <v>0</v>
      </c>
      <c r="H17" s="53">
        <v>640</v>
      </c>
      <c r="I17" s="53">
        <v>628</v>
      </c>
      <c r="J17" s="53">
        <v>108</v>
      </c>
      <c r="K17" s="54">
        <v>17.197452229299362</v>
      </c>
      <c r="L17" s="53">
        <v>29</v>
      </c>
      <c r="M17" s="54">
        <v>4.6178343949044587</v>
      </c>
      <c r="N17" s="54">
        <v>26.851851851851855</v>
      </c>
      <c r="O17" s="53">
        <v>19</v>
      </c>
      <c r="P17" s="54">
        <v>3.0254777070063694</v>
      </c>
    </row>
    <row r="18" spans="1:16">
      <c r="A18" s="52" t="s">
        <v>75</v>
      </c>
      <c r="B18" s="53">
        <v>2107</v>
      </c>
      <c r="C18" s="53">
        <v>2060</v>
      </c>
      <c r="D18" s="54">
        <v>97.769340294257233</v>
      </c>
      <c r="E18" s="53">
        <v>11</v>
      </c>
      <c r="F18" s="53">
        <v>54</v>
      </c>
      <c r="G18" s="53">
        <v>0</v>
      </c>
      <c r="H18" s="53">
        <v>640</v>
      </c>
      <c r="I18" s="53">
        <v>628</v>
      </c>
      <c r="J18" s="53">
        <v>108</v>
      </c>
      <c r="K18" s="54">
        <v>17.197452229299362</v>
      </c>
      <c r="L18" s="53">
        <v>29</v>
      </c>
      <c r="M18" s="54">
        <v>4.6178343949044587</v>
      </c>
      <c r="N18" s="54">
        <v>26.851851851851855</v>
      </c>
      <c r="O18" s="53">
        <v>19</v>
      </c>
      <c r="P18" s="54">
        <v>3.0254777070063694</v>
      </c>
    </row>
    <row r="19" spans="1:16">
      <c r="A19" s="52" t="s">
        <v>76</v>
      </c>
      <c r="B19" s="53">
        <v>2107</v>
      </c>
      <c r="C19" s="53">
        <v>2060</v>
      </c>
      <c r="D19" s="54">
        <v>97.769340294257233</v>
      </c>
      <c r="E19" s="53">
        <v>11</v>
      </c>
      <c r="F19" s="53">
        <v>54</v>
      </c>
      <c r="G19" s="53">
        <v>0</v>
      </c>
      <c r="H19" s="53">
        <v>640</v>
      </c>
      <c r="I19" s="53">
        <v>628</v>
      </c>
      <c r="J19" s="53">
        <v>108</v>
      </c>
      <c r="K19" s="54">
        <v>17.197452229299362</v>
      </c>
      <c r="L19" s="53">
        <v>29</v>
      </c>
      <c r="M19" s="54">
        <v>4.6178343949044587</v>
      </c>
      <c r="N19" s="54">
        <v>26.851851851851855</v>
      </c>
      <c r="O19" s="53">
        <v>19</v>
      </c>
      <c r="P19" s="54">
        <v>3.0254777070063694</v>
      </c>
    </row>
    <row r="20" spans="1:16">
      <c r="A20" s="52" t="s">
        <v>77</v>
      </c>
      <c r="B20" s="53">
        <v>2107</v>
      </c>
      <c r="C20" s="53">
        <v>2060</v>
      </c>
      <c r="D20" s="54">
        <v>97.769340294257233</v>
      </c>
      <c r="E20" s="53">
        <v>11</v>
      </c>
      <c r="F20" s="53">
        <v>54</v>
      </c>
      <c r="G20" s="53">
        <v>0</v>
      </c>
      <c r="H20" s="53">
        <v>640</v>
      </c>
      <c r="I20" s="53">
        <v>628</v>
      </c>
      <c r="J20" s="53">
        <v>108</v>
      </c>
      <c r="K20" s="54">
        <v>17.197452229299362</v>
      </c>
      <c r="L20" s="53">
        <v>29</v>
      </c>
      <c r="M20" s="54">
        <v>4.6178343949044587</v>
      </c>
      <c r="N20" s="54">
        <v>26.851851851851855</v>
      </c>
      <c r="O20" s="53">
        <v>19</v>
      </c>
      <c r="P20" s="54">
        <v>3.0254777070063694</v>
      </c>
    </row>
    <row r="21" spans="1:16">
      <c r="A21" s="52" t="s">
        <v>78</v>
      </c>
      <c r="B21" s="53">
        <v>2107</v>
      </c>
      <c r="C21" s="53">
        <v>2060</v>
      </c>
      <c r="D21" s="54">
        <v>97.769340294257233</v>
      </c>
      <c r="E21" s="53">
        <v>11</v>
      </c>
      <c r="F21" s="53">
        <v>54</v>
      </c>
      <c r="G21" s="53">
        <v>0</v>
      </c>
      <c r="H21" s="53">
        <v>640</v>
      </c>
      <c r="I21" s="53">
        <v>628</v>
      </c>
      <c r="J21" s="53">
        <v>108</v>
      </c>
      <c r="K21" s="54">
        <v>17.197452229299362</v>
      </c>
      <c r="L21" s="53">
        <v>29</v>
      </c>
      <c r="M21" s="54">
        <v>4.6178343949044587</v>
      </c>
      <c r="N21" s="54">
        <v>26.851851851851855</v>
      </c>
      <c r="O21" s="53">
        <v>19</v>
      </c>
      <c r="P21" s="54">
        <v>3.0254777070063694</v>
      </c>
    </row>
    <row r="22" spans="1:16">
      <c r="A22" s="52" t="s">
        <v>79</v>
      </c>
      <c r="B22" s="53">
        <v>2107</v>
      </c>
      <c r="C22" s="53">
        <v>2060</v>
      </c>
      <c r="D22" s="54">
        <v>97.769340294257233</v>
      </c>
      <c r="E22" s="53">
        <v>11</v>
      </c>
      <c r="F22" s="53">
        <v>54</v>
      </c>
      <c r="G22" s="53">
        <v>0</v>
      </c>
      <c r="H22" s="53">
        <v>640</v>
      </c>
      <c r="I22" s="53">
        <v>628</v>
      </c>
      <c r="J22" s="53">
        <v>108</v>
      </c>
      <c r="K22" s="54">
        <v>17.197452229299362</v>
      </c>
      <c r="L22" s="53">
        <v>29</v>
      </c>
      <c r="M22" s="54">
        <v>4.6178343949044587</v>
      </c>
      <c r="N22" s="54">
        <v>26.851851851851855</v>
      </c>
      <c r="O22" s="53">
        <v>19</v>
      </c>
      <c r="P22" s="54">
        <v>3.0254777070063694</v>
      </c>
    </row>
    <row r="23" spans="1:16">
      <c r="A23" s="52" t="s">
        <v>80</v>
      </c>
      <c r="B23" s="53">
        <v>2107</v>
      </c>
      <c r="C23" s="53">
        <v>2060</v>
      </c>
      <c r="D23" s="54">
        <v>97.769340294257233</v>
      </c>
      <c r="E23" s="53">
        <v>11</v>
      </c>
      <c r="F23" s="53">
        <v>54</v>
      </c>
      <c r="G23" s="53">
        <v>0</v>
      </c>
      <c r="H23" s="53">
        <v>640</v>
      </c>
      <c r="I23" s="53">
        <v>628</v>
      </c>
      <c r="J23" s="53">
        <v>108</v>
      </c>
      <c r="K23" s="54">
        <v>17.197452229299362</v>
      </c>
      <c r="L23" s="53">
        <v>29</v>
      </c>
      <c r="M23" s="54">
        <v>4.6178343949044587</v>
      </c>
      <c r="N23" s="54">
        <v>26.851851851851855</v>
      </c>
      <c r="O23" s="53">
        <v>19</v>
      </c>
      <c r="P23" s="54">
        <v>3.0254777070063694</v>
      </c>
    </row>
    <row r="24" spans="1:16">
      <c r="A24" s="52" t="s">
        <v>81</v>
      </c>
      <c r="B24" s="53">
        <v>2107</v>
      </c>
      <c r="C24" s="53">
        <v>2060</v>
      </c>
      <c r="D24" s="54">
        <v>97.769340294257233</v>
      </c>
      <c r="E24" s="53">
        <v>11</v>
      </c>
      <c r="F24" s="53">
        <v>54</v>
      </c>
      <c r="G24" s="53">
        <v>0</v>
      </c>
      <c r="H24" s="53">
        <v>640</v>
      </c>
      <c r="I24" s="53">
        <v>628</v>
      </c>
      <c r="J24" s="53">
        <v>108</v>
      </c>
      <c r="K24" s="54">
        <v>17.197452229299362</v>
      </c>
      <c r="L24" s="53">
        <v>29</v>
      </c>
      <c r="M24" s="54">
        <v>4.6178343949044587</v>
      </c>
      <c r="N24" s="54">
        <v>26.851851851851855</v>
      </c>
      <c r="O24" s="53">
        <v>19</v>
      </c>
      <c r="P24" s="54">
        <v>3.0254777070063694</v>
      </c>
    </row>
    <row r="25" spans="1:16">
      <c r="A25" s="52" t="s">
        <v>82</v>
      </c>
      <c r="B25" s="53">
        <v>2107</v>
      </c>
      <c r="C25" s="53">
        <v>2060</v>
      </c>
      <c r="D25" s="54">
        <v>97.769340294257233</v>
      </c>
      <c r="E25" s="53">
        <v>11</v>
      </c>
      <c r="F25" s="53">
        <v>54</v>
      </c>
      <c r="G25" s="53">
        <v>0</v>
      </c>
      <c r="H25" s="53">
        <v>640</v>
      </c>
      <c r="I25" s="53">
        <v>628</v>
      </c>
      <c r="J25" s="53">
        <v>108</v>
      </c>
      <c r="K25" s="54">
        <v>17.197452229299362</v>
      </c>
      <c r="L25" s="53">
        <v>29</v>
      </c>
      <c r="M25" s="54">
        <v>4.6178343949044587</v>
      </c>
      <c r="N25" s="54">
        <v>26.851851851851855</v>
      </c>
      <c r="O25" s="53">
        <v>19</v>
      </c>
      <c r="P25" s="54">
        <v>3.0254777070063694</v>
      </c>
    </row>
    <row r="26" spans="1:16">
      <c r="A26" s="52" t="s">
        <v>83</v>
      </c>
      <c r="B26" s="53">
        <v>2107</v>
      </c>
      <c r="C26" s="53">
        <v>2060</v>
      </c>
      <c r="D26" s="54">
        <v>97.769340294257233</v>
      </c>
      <c r="E26" s="53">
        <v>11</v>
      </c>
      <c r="F26" s="53">
        <v>54</v>
      </c>
      <c r="G26" s="53">
        <v>0</v>
      </c>
      <c r="H26" s="53">
        <v>640</v>
      </c>
      <c r="I26" s="53">
        <v>628</v>
      </c>
      <c r="J26" s="53">
        <v>108</v>
      </c>
      <c r="K26" s="54">
        <v>17.197452229299362</v>
      </c>
      <c r="L26" s="53">
        <v>29</v>
      </c>
      <c r="M26" s="54">
        <v>4.6178343949044587</v>
      </c>
      <c r="N26" s="54">
        <v>26.851851851851855</v>
      </c>
      <c r="O26" s="53">
        <v>19</v>
      </c>
      <c r="P26" s="54">
        <v>3.0254777070063694</v>
      </c>
    </row>
    <row r="27" spans="1:16">
      <c r="A27" s="52" t="s">
        <v>84</v>
      </c>
      <c r="B27" s="53">
        <v>2107</v>
      </c>
      <c r="C27" s="53">
        <v>2060</v>
      </c>
      <c r="D27" s="54">
        <v>97.769340294257233</v>
      </c>
      <c r="E27" s="53">
        <v>11</v>
      </c>
      <c r="F27" s="53">
        <v>54</v>
      </c>
      <c r="G27" s="53">
        <v>0</v>
      </c>
      <c r="H27" s="53">
        <v>640</v>
      </c>
      <c r="I27" s="53">
        <v>628</v>
      </c>
      <c r="J27" s="53">
        <v>108</v>
      </c>
      <c r="K27" s="54">
        <v>17.197452229299362</v>
      </c>
      <c r="L27" s="53">
        <v>29</v>
      </c>
      <c r="M27" s="54">
        <v>4.6178343949044587</v>
      </c>
      <c r="N27" s="54">
        <v>26.851851851851855</v>
      </c>
      <c r="O27" s="53">
        <v>19</v>
      </c>
      <c r="P27" s="54">
        <v>3.0254777070063694</v>
      </c>
    </row>
    <row r="28" spans="1:16">
      <c r="A28" s="52" t="s">
        <v>85</v>
      </c>
      <c r="B28" s="53">
        <v>2107</v>
      </c>
      <c r="C28" s="53">
        <v>2060</v>
      </c>
      <c r="D28" s="54">
        <v>97.769340294257233</v>
      </c>
      <c r="E28" s="53">
        <v>11</v>
      </c>
      <c r="F28" s="53">
        <v>54</v>
      </c>
      <c r="G28" s="53">
        <v>0</v>
      </c>
      <c r="H28" s="53">
        <v>640</v>
      </c>
      <c r="I28" s="53">
        <v>628</v>
      </c>
      <c r="J28" s="53">
        <v>108</v>
      </c>
      <c r="K28" s="54">
        <v>17.197452229299362</v>
      </c>
      <c r="L28" s="53">
        <v>29</v>
      </c>
      <c r="M28" s="54">
        <v>4.6178343949044587</v>
      </c>
      <c r="N28" s="54">
        <v>26.851851851851855</v>
      </c>
      <c r="O28" s="53">
        <v>19</v>
      </c>
      <c r="P28" s="54">
        <v>3.0254777070063694</v>
      </c>
    </row>
    <row r="29" spans="1:16">
      <c r="A29" s="52" t="s">
        <v>86</v>
      </c>
      <c r="B29" s="53">
        <v>2107</v>
      </c>
      <c r="C29" s="53">
        <v>2060</v>
      </c>
      <c r="D29" s="54">
        <v>97.769340294257233</v>
      </c>
      <c r="E29" s="53">
        <v>11</v>
      </c>
      <c r="F29" s="53">
        <v>54</v>
      </c>
      <c r="G29" s="53">
        <v>0</v>
      </c>
      <c r="H29" s="53">
        <v>640</v>
      </c>
      <c r="I29" s="53">
        <v>628</v>
      </c>
      <c r="J29" s="53">
        <v>108</v>
      </c>
      <c r="K29" s="54">
        <v>17.197452229299362</v>
      </c>
      <c r="L29" s="53">
        <v>29</v>
      </c>
      <c r="M29" s="54">
        <v>4.6178343949044587</v>
      </c>
      <c r="N29" s="54">
        <v>26.851851851851855</v>
      </c>
      <c r="O29" s="53">
        <v>19</v>
      </c>
      <c r="P29" s="54">
        <v>3.0254777070063694</v>
      </c>
    </row>
    <row r="30" spans="1:16">
      <c r="A30" s="52" t="s">
        <v>87</v>
      </c>
      <c r="B30" s="53">
        <v>2107</v>
      </c>
      <c r="C30" s="53">
        <v>2060</v>
      </c>
      <c r="D30" s="54">
        <v>97.769340294257233</v>
      </c>
      <c r="E30" s="53">
        <v>11</v>
      </c>
      <c r="F30" s="53">
        <v>54</v>
      </c>
      <c r="G30" s="53">
        <v>0</v>
      </c>
      <c r="H30" s="53">
        <v>640</v>
      </c>
      <c r="I30" s="53">
        <v>628</v>
      </c>
      <c r="J30" s="53">
        <v>108</v>
      </c>
      <c r="K30" s="54">
        <v>17.197452229299362</v>
      </c>
      <c r="L30" s="53">
        <v>29</v>
      </c>
      <c r="M30" s="54">
        <v>4.6178343949044587</v>
      </c>
      <c r="N30" s="54">
        <v>26.851851851851855</v>
      </c>
      <c r="O30" s="53">
        <v>19</v>
      </c>
      <c r="P30" s="54">
        <v>3.0254777070063694</v>
      </c>
    </row>
    <row r="31" spans="1:16">
      <c r="A31" s="52" t="s">
        <v>88</v>
      </c>
      <c r="B31" s="53">
        <v>2107</v>
      </c>
      <c r="C31" s="53">
        <v>2060</v>
      </c>
      <c r="D31" s="54">
        <v>97.769340294257233</v>
      </c>
      <c r="E31" s="53">
        <v>11</v>
      </c>
      <c r="F31" s="53">
        <v>54</v>
      </c>
      <c r="G31" s="53">
        <v>0</v>
      </c>
      <c r="H31" s="53">
        <v>640</v>
      </c>
      <c r="I31" s="53">
        <v>628</v>
      </c>
      <c r="J31" s="53">
        <v>108</v>
      </c>
      <c r="K31" s="54">
        <v>17.197452229299362</v>
      </c>
      <c r="L31" s="53">
        <v>29</v>
      </c>
      <c r="M31" s="54">
        <v>4.6178343949044587</v>
      </c>
      <c r="N31" s="54">
        <v>26.851851851851855</v>
      </c>
      <c r="O31" s="53">
        <v>19</v>
      </c>
      <c r="P31" s="54">
        <v>3.0254777070063694</v>
      </c>
    </row>
    <row r="32" spans="1:16">
      <c r="A32" s="52" t="s">
        <v>89</v>
      </c>
      <c r="B32" s="53">
        <v>2107</v>
      </c>
      <c r="C32" s="53">
        <v>2060</v>
      </c>
      <c r="D32" s="54">
        <v>97.769340294257233</v>
      </c>
      <c r="E32" s="53">
        <v>11</v>
      </c>
      <c r="F32" s="53">
        <v>54</v>
      </c>
      <c r="G32" s="53">
        <v>0</v>
      </c>
      <c r="H32" s="53">
        <v>640</v>
      </c>
      <c r="I32" s="53">
        <v>628</v>
      </c>
      <c r="J32" s="53">
        <v>108</v>
      </c>
      <c r="K32" s="54">
        <v>17.197452229299362</v>
      </c>
      <c r="L32" s="53">
        <v>29</v>
      </c>
      <c r="M32" s="54">
        <v>4.6178343949044587</v>
      </c>
      <c r="N32" s="54">
        <v>26.851851851851855</v>
      </c>
      <c r="O32" s="53">
        <v>19</v>
      </c>
      <c r="P32" s="54">
        <v>3.0254777070063694</v>
      </c>
    </row>
    <row r="33" spans="1:16">
      <c r="A33" s="52" t="s">
        <v>90</v>
      </c>
      <c r="B33" s="53">
        <v>2107</v>
      </c>
      <c r="C33" s="53">
        <v>2060</v>
      </c>
      <c r="D33" s="54">
        <v>97.769340294257233</v>
      </c>
      <c r="E33" s="53">
        <v>11</v>
      </c>
      <c r="F33" s="53">
        <v>54</v>
      </c>
      <c r="G33" s="53">
        <v>0</v>
      </c>
      <c r="H33" s="53">
        <v>640</v>
      </c>
      <c r="I33" s="53">
        <v>628</v>
      </c>
      <c r="J33" s="53">
        <v>108</v>
      </c>
      <c r="K33" s="54">
        <v>17.197452229299362</v>
      </c>
      <c r="L33" s="53">
        <v>29</v>
      </c>
      <c r="M33" s="54">
        <v>4.6178343949044587</v>
      </c>
      <c r="N33" s="54">
        <v>26.851851851851855</v>
      </c>
      <c r="O33" s="53">
        <v>19</v>
      </c>
      <c r="P33" s="54">
        <v>3.0254777070063694</v>
      </c>
    </row>
    <row r="34" spans="1:16">
      <c r="A34" s="52" t="s">
        <v>91</v>
      </c>
      <c r="B34" s="53">
        <v>2107</v>
      </c>
      <c r="C34" s="53">
        <v>2060</v>
      </c>
      <c r="D34" s="54">
        <v>97.769340294257233</v>
      </c>
      <c r="E34" s="53">
        <v>11</v>
      </c>
      <c r="F34" s="53">
        <v>54</v>
      </c>
      <c r="G34" s="53">
        <v>0</v>
      </c>
      <c r="H34" s="53">
        <v>640</v>
      </c>
      <c r="I34" s="53">
        <v>628</v>
      </c>
      <c r="J34" s="53">
        <v>108</v>
      </c>
      <c r="K34" s="54">
        <v>17.197452229299362</v>
      </c>
      <c r="L34" s="53">
        <v>29</v>
      </c>
      <c r="M34" s="54">
        <v>4.6178343949044587</v>
      </c>
      <c r="N34" s="54">
        <v>26.851851851851855</v>
      </c>
      <c r="O34" s="53">
        <v>19</v>
      </c>
      <c r="P34" s="54">
        <v>3.0254777070063694</v>
      </c>
    </row>
    <row r="35" spans="1:16">
      <c r="A35" s="52" t="s">
        <v>92</v>
      </c>
      <c r="B35" s="53">
        <v>2107</v>
      </c>
      <c r="C35" s="53">
        <v>2060</v>
      </c>
      <c r="D35" s="54">
        <v>97.769340294257233</v>
      </c>
      <c r="E35" s="53">
        <v>11</v>
      </c>
      <c r="F35" s="53">
        <v>54</v>
      </c>
      <c r="G35" s="53">
        <v>0</v>
      </c>
      <c r="H35" s="53">
        <v>640</v>
      </c>
      <c r="I35" s="53">
        <v>628</v>
      </c>
      <c r="J35" s="53">
        <v>108</v>
      </c>
      <c r="K35" s="54">
        <v>17.197452229299362</v>
      </c>
      <c r="L35" s="53">
        <v>29</v>
      </c>
      <c r="M35" s="54">
        <v>4.6178343949044587</v>
      </c>
      <c r="N35" s="54">
        <v>26.851851851851855</v>
      </c>
      <c r="O35" s="53">
        <v>19</v>
      </c>
      <c r="P35" s="54">
        <v>3.0254777070063694</v>
      </c>
    </row>
    <row r="36" spans="1:16">
      <c r="A36" s="52" t="s">
        <v>93</v>
      </c>
      <c r="B36" s="53">
        <v>2107</v>
      </c>
      <c r="C36" s="53">
        <v>2060</v>
      </c>
      <c r="D36" s="54">
        <v>97.769340294257233</v>
      </c>
      <c r="E36" s="53">
        <v>11</v>
      </c>
      <c r="F36" s="53">
        <v>54</v>
      </c>
      <c r="G36" s="53">
        <v>0</v>
      </c>
      <c r="H36" s="53">
        <v>640</v>
      </c>
      <c r="I36" s="53">
        <v>628</v>
      </c>
      <c r="J36" s="53">
        <v>108</v>
      </c>
      <c r="K36" s="54">
        <v>17.197452229299362</v>
      </c>
      <c r="L36" s="53">
        <v>29</v>
      </c>
      <c r="M36" s="54">
        <v>4.6178343949044587</v>
      </c>
      <c r="N36" s="54">
        <v>26.851851851851855</v>
      </c>
      <c r="O36" s="53">
        <v>19</v>
      </c>
      <c r="P36" s="54">
        <v>3.0254777070063694</v>
      </c>
    </row>
    <row r="37" spans="1:16">
      <c r="A37" s="52" t="s">
        <v>94</v>
      </c>
      <c r="B37" s="53">
        <v>2107</v>
      </c>
      <c r="C37" s="53">
        <v>2060</v>
      </c>
      <c r="D37" s="54">
        <v>97.769340294257233</v>
      </c>
      <c r="E37" s="53">
        <v>11</v>
      </c>
      <c r="F37" s="53">
        <v>54</v>
      </c>
      <c r="G37" s="53">
        <v>0</v>
      </c>
      <c r="H37" s="53">
        <v>640</v>
      </c>
      <c r="I37" s="53">
        <v>628</v>
      </c>
      <c r="J37" s="53">
        <v>108</v>
      </c>
      <c r="K37" s="54">
        <v>17.197452229299362</v>
      </c>
      <c r="L37" s="53">
        <v>29</v>
      </c>
      <c r="M37" s="54">
        <v>4.6178343949044587</v>
      </c>
      <c r="N37" s="54">
        <v>26.851851851851855</v>
      </c>
      <c r="O37" s="53">
        <v>19</v>
      </c>
      <c r="P37" s="54">
        <v>3.0254777070063694</v>
      </c>
    </row>
    <row r="38" spans="1:16">
      <c r="A38" s="52" t="s">
        <v>95</v>
      </c>
      <c r="B38" s="53">
        <v>2107</v>
      </c>
      <c r="C38" s="53">
        <v>2060</v>
      </c>
      <c r="D38" s="54">
        <v>97.769340294257233</v>
      </c>
      <c r="E38" s="53">
        <v>11</v>
      </c>
      <c r="F38" s="53">
        <v>54</v>
      </c>
      <c r="G38" s="53">
        <v>0</v>
      </c>
      <c r="H38" s="53">
        <v>640</v>
      </c>
      <c r="I38" s="53">
        <v>628</v>
      </c>
      <c r="J38" s="53">
        <v>108</v>
      </c>
      <c r="K38" s="54">
        <v>17.197452229299362</v>
      </c>
      <c r="L38" s="53">
        <v>29</v>
      </c>
      <c r="M38" s="54">
        <v>4.6178343949044587</v>
      </c>
      <c r="N38" s="54">
        <v>26.851851851851855</v>
      </c>
      <c r="O38" s="53">
        <v>19</v>
      </c>
      <c r="P38" s="54">
        <v>3.0254777070063694</v>
      </c>
    </row>
    <row r="39" spans="1:16">
      <c r="A39" s="52" t="s">
        <v>96</v>
      </c>
      <c r="B39" s="53">
        <v>2107</v>
      </c>
      <c r="C39" s="53">
        <v>2060</v>
      </c>
      <c r="D39" s="54">
        <v>97.769340294257233</v>
      </c>
      <c r="E39" s="53">
        <v>11</v>
      </c>
      <c r="F39" s="53">
        <v>54</v>
      </c>
      <c r="G39" s="53">
        <v>0</v>
      </c>
      <c r="H39" s="53">
        <v>640</v>
      </c>
      <c r="I39" s="53">
        <v>628</v>
      </c>
      <c r="J39" s="53">
        <v>108</v>
      </c>
      <c r="K39" s="54">
        <v>17.197452229299362</v>
      </c>
      <c r="L39" s="53">
        <v>29</v>
      </c>
      <c r="M39" s="54">
        <v>4.6178343949044587</v>
      </c>
      <c r="N39" s="54">
        <v>26.851851851851855</v>
      </c>
      <c r="O39" s="53">
        <v>19</v>
      </c>
      <c r="P39" s="54">
        <v>3.0254777070063694</v>
      </c>
    </row>
    <row r="40" spans="1:16">
      <c r="A40" s="52" t="s">
        <v>97</v>
      </c>
      <c r="B40" s="53">
        <v>2107</v>
      </c>
      <c r="C40" s="53">
        <v>2060</v>
      </c>
      <c r="D40" s="54">
        <v>97.769340294257233</v>
      </c>
      <c r="E40" s="53">
        <v>11</v>
      </c>
      <c r="F40" s="53">
        <v>54</v>
      </c>
      <c r="G40" s="53">
        <v>0</v>
      </c>
      <c r="H40" s="53">
        <v>640</v>
      </c>
      <c r="I40" s="53">
        <v>628</v>
      </c>
      <c r="J40" s="53">
        <v>108</v>
      </c>
      <c r="K40" s="54">
        <v>17.197452229299362</v>
      </c>
      <c r="L40" s="53">
        <v>29</v>
      </c>
      <c r="M40" s="54">
        <v>4.6178343949044587</v>
      </c>
      <c r="N40" s="54">
        <v>26.851851851851855</v>
      </c>
      <c r="O40" s="53">
        <v>19</v>
      </c>
      <c r="P40" s="54">
        <v>3.0254777070063694</v>
      </c>
    </row>
    <row r="41" spans="1:16">
      <c r="A41" s="52" t="s">
        <v>98</v>
      </c>
      <c r="B41" s="53">
        <v>2107</v>
      </c>
      <c r="C41" s="53">
        <v>2060</v>
      </c>
      <c r="D41" s="54">
        <v>97.769340294257233</v>
      </c>
      <c r="E41" s="53">
        <v>11</v>
      </c>
      <c r="F41" s="53">
        <v>54</v>
      </c>
      <c r="G41" s="53">
        <v>0</v>
      </c>
      <c r="H41" s="53">
        <v>640</v>
      </c>
      <c r="I41" s="53">
        <v>628</v>
      </c>
      <c r="J41" s="53">
        <v>108</v>
      </c>
      <c r="K41" s="54">
        <v>17.197452229299362</v>
      </c>
      <c r="L41" s="53">
        <v>29</v>
      </c>
      <c r="M41" s="54">
        <v>4.6178343949044587</v>
      </c>
      <c r="N41" s="54">
        <v>26.851851851851855</v>
      </c>
      <c r="O41" s="53">
        <v>19</v>
      </c>
      <c r="P41" s="54">
        <v>3.0254777070063694</v>
      </c>
    </row>
    <row r="42" spans="1:16">
      <c r="A42" s="52" t="s">
        <v>99</v>
      </c>
      <c r="B42" s="53">
        <v>2107</v>
      </c>
      <c r="C42" s="53">
        <v>2060</v>
      </c>
      <c r="D42" s="54">
        <v>97.769340294257233</v>
      </c>
      <c r="E42" s="53">
        <v>11</v>
      </c>
      <c r="F42" s="53">
        <v>54</v>
      </c>
      <c r="G42" s="53">
        <v>0</v>
      </c>
      <c r="H42" s="53">
        <v>640</v>
      </c>
      <c r="I42" s="53">
        <v>628</v>
      </c>
      <c r="J42" s="53">
        <v>108</v>
      </c>
      <c r="K42" s="54">
        <v>17.197452229299362</v>
      </c>
      <c r="L42" s="53">
        <v>29</v>
      </c>
      <c r="M42" s="54">
        <v>4.6178343949044587</v>
      </c>
      <c r="N42" s="54">
        <v>26.851851851851855</v>
      </c>
      <c r="O42" s="53">
        <v>19</v>
      </c>
      <c r="P42" s="54">
        <v>3.0254777070063694</v>
      </c>
    </row>
    <row r="43" spans="1:16">
      <c r="A43" s="52" t="s">
        <v>100</v>
      </c>
      <c r="B43" s="53">
        <v>2107</v>
      </c>
      <c r="C43" s="53">
        <v>2060</v>
      </c>
      <c r="D43" s="54">
        <v>97.769340294257233</v>
      </c>
      <c r="E43" s="53">
        <v>11</v>
      </c>
      <c r="F43" s="53">
        <v>54</v>
      </c>
      <c r="G43" s="53">
        <v>0</v>
      </c>
      <c r="H43" s="53">
        <v>640</v>
      </c>
      <c r="I43" s="53">
        <v>628</v>
      </c>
      <c r="J43" s="53">
        <v>108</v>
      </c>
      <c r="K43" s="54">
        <v>17.197452229299362</v>
      </c>
      <c r="L43" s="53">
        <v>29</v>
      </c>
      <c r="M43" s="54">
        <v>4.6178343949044587</v>
      </c>
      <c r="N43" s="54">
        <v>26.851851851851855</v>
      </c>
      <c r="O43" s="53">
        <v>19</v>
      </c>
      <c r="P43" s="54">
        <v>3.0254777070063694</v>
      </c>
    </row>
  </sheetData>
  <autoFilter ref="A1:R1">
    <sortState ref="A2:R43">
      <sortCondition descending="1" ref="P1"/>
    </sortState>
  </autoFilter>
  <printOptions gridLines="1" gridLinesSet="0"/>
  <pageMargins left="0.75" right="0.75" top="1" bottom="1" header="0.5" footer="0.5"/>
  <pageSetup fitToWidth="0" fitToHeight="0" orientation="portrait"/>
  <headerFooter alignWithMargins="0">
    <oddFooter>Nurture Email Performance - Nov 04, 2011 02:54 pm EDT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baseColWidth="10" defaultColWidth="8.83203125" defaultRowHeight="14" x14ac:dyDescent="0"/>
  <cols>
    <col min="1" max="16384" width="8.83203125" style="55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PlugInDataMonthlybyChannel</vt:lpstr>
      <vt:lpstr>DataSet-FromMarketoReport</vt:lpstr>
      <vt:lpstr>Charts</vt:lpstr>
    </vt:vector>
  </TitlesOfParts>
  <Manager/>
  <Company>Marketing Rockstar Guides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Deliverability Report for Marketo Guide</dc:title>
  <dc:subject>Email Deliverability</dc:subject>
  <dc:creator>Joshua Hill</dc:creator>
  <cp:keywords/>
  <dc:description/>
  <cp:lastModifiedBy>Joshua Hill</cp:lastModifiedBy>
  <dcterms:created xsi:type="dcterms:W3CDTF">2012-07-26T13:08:42Z</dcterms:created>
  <dcterms:modified xsi:type="dcterms:W3CDTF">2012-07-26T20:01:45Z</dcterms:modified>
  <cp:category/>
</cp:coreProperties>
</file>